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4" firstSheet="5" activeTab="5"/>
  </bookViews>
  <sheets>
    <sheet name="03_5G专网建设（去掉）" sheetId="66" state="hidden" r:id="rId1"/>
    <sheet name="01网络建设-2" sheetId="61" state="hidden" r:id="rId2"/>
    <sheet name="04_数据中心建设（四分之一）" sheetId="68" state="hidden" r:id="rId3"/>
    <sheet name="04信息安全体系和商业密码应用建设" sheetId="62" state="hidden" r:id="rId4"/>
    <sheet name="05_智能化配套建设（价格降低）" sheetId="58" state="hidden" r:id="rId5"/>
    <sheet name="信息发布" sheetId="74" r:id="rId6"/>
    <sheet name="二次分诊" sheetId="75" r:id="rId7"/>
    <sheet name="ICU探视设备" sheetId="77" r:id="rId8"/>
    <sheet name="智慧后勤管理系统" sheetId="78" r:id="rId9"/>
    <sheet name="会议室系统" sheetId="79" r:id="rId10"/>
  </sheets>
  <calcPr calcId="144525"/>
</workbook>
</file>

<file path=xl/sharedStrings.xml><?xml version="1.0" encoding="utf-8"?>
<sst xmlns="http://schemas.openxmlformats.org/spreadsheetml/2006/main" count="1175" uniqueCount="757">
  <si>
    <t>5G专网投资估算明细表1</t>
  </si>
  <si>
    <t>序号</t>
  </si>
  <si>
    <t>建设内容</t>
  </si>
  <si>
    <t>功能描述</t>
  </si>
  <si>
    <t>数量</t>
  </si>
  <si>
    <t>单位</t>
  </si>
  <si>
    <t>单价</t>
  </si>
  <si>
    <t>总价</t>
  </si>
  <si>
    <t>一</t>
  </si>
  <si>
    <t>5G专网</t>
  </si>
  <si>
    <t>1</t>
  </si>
  <si>
    <t>UPF服务器</t>
  </si>
  <si>
    <t>高性能服务器标配版-交流，分流带宽15Gbps</t>
  </si>
  <si>
    <t>套/年</t>
  </si>
  <si>
    <t>2</t>
  </si>
  <si>
    <t>数据中心网关交换机DC-GW</t>
  </si>
  <si>
    <t>交换机</t>
  </si>
  <si>
    <t>三层万兆以太网交换机，48个1000M SFP光口（兼容100M光模块），4个SFP+ 10GE光口（兼容1000M）；
USFP-GE/AN-R	SFP封装-10/100/1000M 自适应电口-Los指示-RoHS；
USFP+-192/S1/SW	商业级，1310nm 单模  10Km</t>
  </si>
  <si>
    <t>3</t>
  </si>
  <si>
    <t>安全边界防火墙</t>
  </si>
  <si>
    <t>AV防病毒功能36个月；
上网行为管理URL库功能36个月；
IPS功能36个月；
TRAN-LR-SFP+-SFP+万兆单模光模块（10KM）；
TRAN-LX10千兆单模模块（10KM）；
-SG-6000-P1246E主机</t>
  </si>
  <si>
    <t>台/年</t>
  </si>
  <si>
    <t>4</t>
  </si>
  <si>
    <t>MEC服务器</t>
  </si>
  <si>
    <t>1、主机箱	2路主机箱(包含典配模型的其他组配件 风扇 上架套件 至少含双端口1GE)
2、CPU	相当于Intel Gold 5220（18c 2.2GHz）
3、内存	20条，单条DDR4-2666 及以上ECC Registered DIMM_32GB
4、硬盘	960GB【相当于Intel S4510 ssd】
5、硬盘	1.8TB【SAS,10000rpm】
6、RAID卡(含cache 含掉电保护模块)	Raid卡(链路支持12G,需支持RAID0、RAID1、RAID5、RAID6、RAID10等以及磁盘直通none-raid，2G cache，提供掉电保护)
7、10GE网卡4块（含光模块），支持DPDK
8、单个电源	220V交直流兼容电源或-48VDC电源</t>
  </si>
  <si>
    <t>网络建设投资估算明细表2</t>
  </si>
  <si>
    <t>表02</t>
  </si>
  <si>
    <t>单位：人民币 元</t>
  </si>
  <si>
    <t>房间数</t>
  </si>
  <si>
    <t>单间材料数量</t>
  </si>
  <si>
    <t>备注</t>
  </si>
  <si>
    <t>四</t>
  </si>
  <si>
    <t>1号楼弱电间升级改造</t>
  </si>
  <si>
    <r>
      <rPr>
        <b/>
        <sz val="10"/>
        <color rgb="FF000000"/>
        <rFont val="宋体"/>
        <charset val="134"/>
      </rPr>
      <t>一</t>
    </r>
    <r>
      <rPr>
        <b/>
        <sz val="10"/>
        <color rgb="FF000000"/>
        <rFont val="Times New Roman"/>
        <charset val="134"/>
      </rPr>
      <t>.</t>
    </r>
    <r>
      <rPr>
        <b/>
        <sz val="10"/>
        <color rgb="FF000000"/>
        <rFont val="宋体"/>
        <charset val="134"/>
      </rPr>
      <t>配线间装修部分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</si>
  <si>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层配线间装修部分（</t>
    </r>
    <r>
      <rPr>
        <b/>
        <sz val="10"/>
        <color rgb="FF000000"/>
        <rFont val="Times New Roman"/>
        <charset val="134"/>
      </rPr>
      <t>4</t>
    </r>
    <r>
      <rPr>
        <b/>
        <sz val="10"/>
        <color rgb="FF000000"/>
        <rFont val="宋体"/>
        <charset val="134"/>
      </rPr>
      <t>间）</t>
    </r>
  </si>
  <si>
    <t>机柜出线线槽盖</t>
  </si>
  <si>
    <t>米</t>
  </si>
  <si>
    <t>弱电间自流平</t>
  </si>
  <si>
    <t>平方</t>
  </si>
  <si>
    <t>静电地板胶</t>
  </si>
  <si>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层以上配线间装修部分（</t>
    </r>
    <r>
      <rPr>
        <b/>
        <sz val="10"/>
        <color rgb="FF000000"/>
        <rFont val="Times New Roman"/>
        <charset val="134"/>
      </rPr>
      <t>16</t>
    </r>
    <r>
      <rPr>
        <b/>
        <sz val="10"/>
        <color rgb="FF000000"/>
        <rFont val="宋体"/>
        <charset val="134"/>
      </rPr>
      <t>间）</t>
    </r>
  </si>
  <si>
    <r>
      <rPr>
        <b/>
        <sz val="10"/>
        <color rgb="FF000000"/>
        <rFont val="宋体"/>
        <charset val="134"/>
      </rPr>
      <t>二</t>
    </r>
    <r>
      <rPr>
        <b/>
        <sz val="10"/>
        <color rgb="FF000000"/>
        <rFont val="Times New Roman"/>
        <charset val="134"/>
      </rPr>
      <t>.</t>
    </r>
    <r>
      <rPr>
        <b/>
        <sz val="10"/>
        <color rgb="FF000000"/>
        <rFont val="宋体"/>
        <charset val="134"/>
      </rPr>
      <t>配线间配电改造部分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</si>
  <si>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层配线间配电改造部分（</t>
    </r>
    <r>
      <rPr>
        <b/>
        <sz val="10"/>
        <color rgb="FF000000"/>
        <rFont val="Times New Roman"/>
        <charset val="134"/>
      </rPr>
      <t>4</t>
    </r>
    <r>
      <rPr>
        <b/>
        <sz val="10"/>
        <color rgb="FF000000"/>
        <rFont val="宋体"/>
        <charset val="134"/>
      </rPr>
      <t>间）</t>
    </r>
  </si>
  <si>
    <r>
      <rPr>
        <sz val="10"/>
        <color theme="1"/>
        <rFont val="宋体"/>
        <charset val="134"/>
      </rPr>
      <t>机柜内专用</t>
    </r>
    <r>
      <rPr>
        <sz val="10"/>
        <color theme="1"/>
        <rFont val="Times New Roman"/>
        <charset val="134"/>
      </rPr>
      <t>PDU</t>
    </r>
  </si>
  <si>
    <t>条</t>
  </si>
  <si>
    <r>
      <rPr>
        <sz val="10"/>
        <color rgb="FF000000"/>
        <rFont val="宋体"/>
        <charset val="134"/>
      </rPr>
      <t>房间内</t>
    </r>
    <r>
      <rPr>
        <sz val="10"/>
        <color rgb="FF000000"/>
        <rFont val="Times New Roman"/>
        <charset val="134"/>
      </rPr>
      <t>2</t>
    </r>
    <r>
      <rPr>
        <sz val="10"/>
        <color rgb="FF000000"/>
        <rFont val="宋体"/>
        <charset val="134"/>
      </rPr>
      <t>台机柜，每台机柜配</t>
    </r>
    <r>
      <rPr>
        <sz val="10"/>
        <color rgb="FF000000"/>
        <rFont val="Times New Roman"/>
        <charset val="134"/>
      </rPr>
      <t>2</t>
    </r>
    <r>
      <rPr>
        <sz val="10"/>
        <color rgb="FF000000"/>
        <rFont val="宋体"/>
        <charset val="134"/>
      </rPr>
      <t>条</t>
    </r>
  </si>
  <si>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层以上配线间配电改造部分（</t>
    </r>
    <r>
      <rPr>
        <b/>
        <sz val="10"/>
        <color rgb="FF000000"/>
        <rFont val="Times New Roman"/>
        <charset val="134"/>
      </rPr>
      <t>4</t>
    </r>
    <r>
      <rPr>
        <b/>
        <sz val="10"/>
        <color rgb="FF000000"/>
        <rFont val="宋体"/>
        <charset val="134"/>
      </rPr>
      <t>间）</t>
    </r>
  </si>
  <si>
    <r>
      <rPr>
        <b/>
        <sz val="10"/>
        <color rgb="FF000000"/>
        <rFont val="宋体"/>
        <charset val="134"/>
      </rPr>
      <t>三</t>
    </r>
    <r>
      <rPr>
        <b/>
        <sz val="10"/>
        <color rgb="FF000000"/>
        <rFont val="Times New Roman"/>
        <charset val="134"/>
      </rPr>
      <t>.</t>
    </r>
    <r>
      <rPr>
        <b/>
        <sz val="10"/>
        <color rgb="FF000000"/>
        <rFont val="宋体"/>
        <charset val="134"/>
      </rPr>
      <t>配线间线缆整理部分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</si>
  <si>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层配线间线缆整理部分（</t>
    </r>
    <r>
      <rPr>
        <b/>
        <sz val="10"/>
        <color rgb="FF000000"/>
        <rFont val="Times New Roman"/>
        <charset val="134"/>
      </rPr>
      <t>4</t>
    </r>
    <r>
      <rPr>
        <b/>
        <sz val="10"/>
        <color rgb="FF000000"/>
        <rFont val="宋体"/>
        <charset val="134"/>
      </rPr>
      <t>间）</t>
    </r>
  </si>
  <si>
    <t>线缆标示</t>
  </si>
  <si>
    <t>批</t>
  </si>
  <si>
    <t>机柜内和天花上网络线缆整理及废旧设备处理</t>
  </si>
  <si>
    <t>项</t>
  </si>
  <si>
    <t>夜间施工</t>
  </si>
  <si>
    <t>弱电间卫生及废旧线缆杂物处理</t>
  </si>
  <si>
    <r>
      <rPr>
        <b/>
        <sz val="10"/>
        <color rgb="FFFF0000"/>
        <rFont val="Times New Roman"/>
        <charset val="134"/>
      </rPr>
      <t>2.</t>
    </r>
    <r>
      <rPr>
        <b/>
        <sz val="10"/>
        <color rgb="FFFF0000"/>
        <rFont val="宋体"/>
        <charset val="134"/>
      </rPr>
      <t>门诊</t>
    </r>
    <r>
      <rPr>
        <b/>
        <sz val="10"/>
        <color rgb="FFFF0000"/>
        <rFont val="Times New Roman"/>
        <charset val="134"/>
      </rPr>
      <t>2</t>
    </r>
    <r>
      <rPr>
        <b/>
        <sz val="10"/>
        <color rgb="FFFF0000"/>
        <rFont val="宋体"/>
        <charset val="134"/>
      </rPr>
      <t>层以上配线间线缆整理部分（</t>
    </r>
    <r>
      <rPr>
        <b/>
        <sz val="10"/>
        <color rgb="FFFF0000"/>
        <rFont val="Times New Roman"/>
        <charset val="134"/>
      </rPr>
      <t>16</t>
    </r>
    <r>
      <rPr>
        <b/>
        <sz val="10"/>
        <color rgb="FFFF0000"/>
        <rFont val="宋体"/>
        <charset val="134"/>
      </rPr>
      <t>间）</t>
    </r>
  </si>
  <si>
    <r>
      <rPr>
        <b/>
        <sz val="10"/>
        <color rgb="FF000000"/>
        <rFont val="Times New Roman"/>
        <charset val="134"/>
      </rPr>
      <t>3.</t>
    </r>
    <r>
      <rPr>
        <b/>
        <sz val="10"/>
        <color rgb="FF000000"/>
        <rFont val="宋体"/>
        <charset val="134"/>
      </rPr>
      <t>楼灾备机房线缆整理部分（</t>
    </r>
    <r>
      <rPr>
        <b/>
        <sz val="10"/>
        <color rgb="FF000000"/>
        <rFont val="Times New Roman"/>
        <charset val="134"/>
      </rPr>
      <t>1</t>
    </r>
    <r>
      <rPr>
        <b/>
        <sz val="10"/>
        <color rgb="FF000000"/>
        <rFont val="宋体"/>
        <charset val="134"/>
      </rPr>
      <t>间）</t>
    </r>
  </si>
  <si>
    <t>灾备机房内网格线槽内线缆整理</t>
  </si>
  <si>
    <t>服务器机柜内线缆整理</t>
  </si>
  <si>
    <t>柜</t>
  </si>
  <si>
    <r>
      <rPr>
        <b/>
        <sz val="10"/>
        <color rgb="FF000000"/>
        <rFont val="宋体"/>
        <charset val="134"/>
      </rPr>
      <t>四</t>
    </r>
    <r>
      <rPr>
        <b/>
        <sz val="10"/>
        <color rgb="FF000000"/>
        <rFont val="Times New Roman"/>
        <charset val="134"/>
      </rPr>
      <t>.</t>
    </r>
    <r>
      <rPr>
        <b/>
        <sz val="10"/>
        <color rgb="FF000000"/>
        <rFont val="宋体"/>
        <charset val="134"/>
      </rPr>
      <t>配线间门禁部分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</si>
  <si>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层配线间门禁部分（</t>
    </r>
    <r>
      <rPr>
        <b/>
        <sz val="10"/>
        <color rgb="FF000000"/>
        <rFont val="Times New Roman"/>
        <charset val="134"/>
      </rPr>
      <t>4</t>
    </r>
    <r>
      <rPr>
        <b/>
        <sz val="10"/>
        <color rgb="FF000000"/>
        <rFont val="宋体"/>
        <charset val="134"/>
      </rPr>
      <t>间）</t>
    </r>
  </si>
  <si>
    <t>刷卡密码一体门禁</t>
  </si>
  <si>
    <t>套</t>
  </si>
  <si>
    <t>磁力锁</t>
  </si>
  <si>
    <t>把</t>
  </si>
  <si>
    <t>出门按钮</t>
  </si>
  <si>
    <t>个</t>
  </si>
  <si>
    <t>门禁线</t>
  </si>
  <si>
    <t>门禁电源线</t>
  </si>
  <si>
    <t>就近取电</t>
  </si>
  <si>
    <r>
      <rPr>
        <sz val="10"/>
        <color theme="1"/>
        <rFont val="Times New Roman"/>
        <charset val="134"/>
      </rPr>
      <t>PVC</t>
    </r>
    <r>
      <rPr>
        <sz val="10"/>
        <color theme="1"/>
        <rFont val="宋体"/>
        <charset val="134"/>
      </rPr>
      <t>线槽</t>
    </r>
  </si>
  <si>
    <t>用于线缆路由，含辅材</t>
  </si>
  <si>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层以上配线间门禁部分（</t>
    </r>
    <r>
      <rPr>
        <b/>
        <sz val="10"/>
        <color rgb="FF000000"/>
        <rFont val="Times New Roman"/>
        <charset val="134"/>
      </rPr>
      <t>16</t>
    </r>
    <r>
      <rPr>
        <b/>
        <sz val="10"/>
        <color rgb="FF000000"/>
        <rFont val="宋体"/>
        <charset val="134"/>
      </rPr>
      <t>间）</t>
    </r>
  </si>
  <si>
    <r>
      <rPr>
        <b/>
        <sz val="10"/>
        <color rgb="FF000000"/>
        <rFont val="Times New Roman"/>
        <charset val="134"/>
      </rPr>
      <t>3.</t>
    </r>
    <r>
      <rPr>
        <b/>
        <sz val="10"/>
        <color rgb="FF000000"/>
        <rFont val="宋体"/>
        <charset val="134"/>
      </rPr>
      <t>配线间门禁后台软件部分</t>
    </r>
  </si>
  <si>
    <t>门禁后台主机</t>
  </si>
  <si>
    <t>台</t>
  </si>
  <si>
    <t>门禁发卡机</t>
  </si>
  <si>
    <r>
      <rPr>
        <b/>
        <sz val="10"/>
        <color rgb="FF000000"/>
        <rFont val="宋体"/>
        <charset val="134"/>
      </rPr>
      <t>五</t>
    </r>
    <r>
      <rPr>
        <b/>
        <sz val="10"/>
        <color rgb="FF000000"/>
        <rFont val="Times New Roman"/>
        <charset val="134"/>
      </rPr>
      <t>.</t>
    </r>
    <r>
      <rPr>
        <b/>
        <sz val="10"/>
        <color rgb="FF000000"/>
        <rFont val="宋体"/>
        <charset val="134"/>
      </rPr>
      <t>配线间环控部分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</si>
  <si>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层配线间环控部分（</t>
    </r>
    <r>
      <rPr>
        <b/>
        <sz val="10"/>
        <color rgb="FF000000"/>
        <rFont val="Times New Roman"/>
        <charset val="134"/>
      </rPr>
      <t>4</t>
    </r>
    <r>
      <rPr>
        <b/>
        <sz val="10"/>
        <color rgb="FF000000"/>
        <rFont val="宋体"/>
        <charset val="134"/>
      </rPr>
      <t>间）</t>
    </r>
  </si>
  <si>
    <t>温湿度传感器</t>
  </si>
  <si>
    <t>漏水感应绳</t>
  </si>
  <si>
    <t>漏水控制器</t>
  </si>
  <si>
    <t>嵌入式分控主机</t>
  </si>
  <si>
    <t>挂墙式采集箱</t>
  </si>
  <si>
    <t>采集箱电源</t>
  </si>
  <si>
    <t>配线</t>
  </si>
  <si>
    <t>包含水晶头、标识</t>
  </si>
  <si>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层以上配线间环控部分（</t>
    </r>
    <r>
      <rPr>
        <b/>
        <sz val="10"/>
        <color rgb="FF000000"/>
        <rFont val="Times New Roman"/>
        <charset val="134"/>
      </rPr>
      <t>16</t>
    </r>
    <r>
      <rPr>
        <b/>
        <sz val="10"/>
        <color rgb="FF000000"/>
        <rFont val="宋体"/>
        <charset val="134"/>
      </rPr>
      <t>间）</t>
    </r>
  </si>
  <si>
    <r>
      <rPr>
        <b/>
        <sz val="10"/>
        <color rgb="FF000000"/>
        <rFont val="Times New Roman"/>
        <charset val="134"/>
      </rPr>
      <t>3.</t>
    </r>
    <r>
      <rPr>
        <b/>
        <sz val="10"/>
        <color rgb="FF000000"/>
        <rFont val="宋体"/>
        <charset val="134"/>
      </rPr>
      <t>楼层配线间环控后台软件部分</t>
    </r>
  </si>
  <si>
    <t>监控主机</t>
  </si>
  <si>
    <t>摆放位置未定</t>
  </si>
  <si>
    <t>本地站软件平台</t>
  </si>
  <si>
    <t>短信报警系统</t>
  </si>
  <si>
    <r>
      <rPr>
        <sz val="10"/>
        <color theme="1"/>
        <rFont val="宋体"/>
        <charset val="134"/>
      </rPr>
      <t>动环系统安装</t>
    </r>
    <r>
      <rPr>
        <sz val="10"/>
        <color theme="1"/>
        <rFont val="Times New Roman"/>
        <charset val="134"/>
      </rPr>
      <t>&amp;</t>
    </r>
    <r>
      <rPr>
        <sz val="10"/>
        <color theme="1"/>
        <rFont val="宋体"/>
        <charset val="134"/>
      </rPr>
      <t>调试</t>
    </r>
  </si>
  <si>
    <r>
      <rPr>
        <b/>
        <sz val="10"/>
        <color rgb="FF000000"/>
        <rFont val="宋体"/>
        <charset val="134"/>
      </rPr>
      <t>六</t>
    </r>
    <r>
      <rPr>
        <b/>
        <sz val="10"/>
        <color rgb="FF000000"/>
        <rFont val="Times New Roman"/>
        <charset val="134"/>
      </rPr>
      <t>.</t>
    </r>
    <r>
      <rPr>
        <b/>
        <sz val="10"/>
        <color rgb="FF000000"/>
        <rFont val="宋体"/>
        <charset val="134"/>
      </rPr>
      <t>施工部分</t>
    </r>
  </si>
  <si>
    <t>安全文明施工费</t>
  </si>
  <si>
    <t>明确内容</t>
  </si>
  <si>
    <t>措施费</t>
  </si>
  <si>
    <t>合计</t>
  </si>
  <si>
    <t>含9%的税</t>
  </si>
  <si>
    <t>数据中心建设投资估算明细表</t>
  </si>
  <si>
    <t>表03</t>
  </si>
  <si>
    <t>数据中心</t>
  </si>
  <si>
    <t>服务器</t>
  </si>
  <si>
    <t>1.1</t>
  </si>
  <si>
    <t>计算节点</t>
  </si>
  <si>
    <t>1.处理器：2*64Core，2.6GHz。
2.内存：24根32GB
3.硬盘：2块480GB SSD
4.RAID卡：支持RAID0、1、10
5.网卡：4*25Gb端口。
6.电源：冗余电源</t>
  </si>
  <si>
    <t>存储</t>
  </si>
  <si>
    <t>2.3</t>
  </si>
  <si>
    <t>分布式存储</t>
  </si>
  <si>
    <t>1.基于分布式存储架构，采用2U节点
2.2颗CPU，单颗CPU32核，主频2.6GHZ
3.配置96GB内存
4.配置9块10TB SATA硬盘作为数据盘，2块480GB SSD硬盘作为系统盘
5.配置2块3.2TB SSD硬盘作为缓存盘
6.配置冗余风扇和冗余电源</t>
  </si>
  <si>
    <t>2.4</t>
  </si>
  <si>
    <t>集中式双活存储</t>
  </si>
  <si>
    <t>1.采用2U盘控一体架构；
2.采用多核处理器，系统控制器缓存容量配置≥384GB
3.本次双控配置8个25Gb ETH 接口。
4.支持SAS SSD、SAS、NLSAS硬盘，并支持混插，配置10块3.84TB NVME Palm硬盘； 
5.支持RAID 5.RAID6等主流RAID模式。
6.满配冗余电源和风扇模块。</t>
  </si>
  <si>
    <t>2.5</t>
  </si>
  <si>
    <t>数据保护一体机</t>
  </si>
  <si>
    <t>1.CPU：2*32 Core，2.6GHz。
2.配置4根32GB内存。
3.配置11块10TB SATA硬盘作为数据盘，2块600GB SAS硬盘作为系统盘
4.配置6*10Gb万兆端口。
5.配置2*交流电源
6.配置72TB标准版软件授权</t>
  </si>
  <si>
    <t>3.1</t>
  </si>
  <si>
    <t>数据中心核心交换机扩容</t>
  </si>
  <si>
    <t>扩容配置：100GE-40km单模光模块≥3个、100GE多模光模块≥2个、100GE-2km单模光模块≥2个、40GE多模光模块≥2个。</t>
  </si>
  <si>
    <t>3.2</t>
  </si>
  <si>
    <t>服务器TOR接入交换机(25GE)</t>
  </si>
  <si>
    <t>1、端口：支持48个25GE光口，8个100GE光口；
2、性能：交换容量≥4.8Tbps，包转发率≥2000Mpps；
3、协议：支持 RIPng、OSPFv3、ISISv6、BGP4+等 IPv6 动态路由协议；支持 BFD for BGP/IS-IS/OSPF/静态路由；
4、实配：双电源、100GE多模光模块≥4个、25GE多模光模块≥18个、1条100GE堆叠线缆、3年维保服务</t>
  </si>
  <si>
    <t>3.3</t>
  </si>
  <si>
    <t>DPA TOR接入交换机(10GE)</t>
  </si>
  <si>
    <t>1、端口：支持48个万兆光口，6个100GE光口；
2、性能：交换容量≥4.8Tbps，包转发率≥2000Mpps；
3、协议：支持 RIPng、OSPFv3、ISISv6、BGP4+等 IPv6 动态路由协议；支持 BFD for BGP/IS-IS/OSPF/静态路由；
4、实配：双电源、100GE多模光模块≥4个、万兆多模光模块≥6个、1条100GE堆叠线缆、3年维保服务</t>
  </si>
  <si>
    <t>3.4</t>
  </si>
  <si>
    <t>数据中心接入交换机</t>
  </si>
  <si>
    <t>3.5</t>
  </si>
  <si>
    <t>BMC交换机</t>
  </si>
  <si>
    <t>1、支持48 个千兆电口，4 个万兆光口；
2、包转发率≥140Mpps，交换容量≥670Gbps；
3、支持 MAC 地址自动学习和老化，支持静态、动态、黑洞 MAC 表项；
4、支持 BFD For OSPF/ISIS/VRRP/PIM 协议；
5、支持静态路由、RIP V1/2、RIPng、OSPF、OSPFv3、IS-IS、IS-ISv6、BGP、BGP4+、ECMP、路由策略；
6、实配：双电源、万兆多模光模块≥4个、3年维保服务</t>
  </si>
  <si>
    <t>3.6</t>
  </si>
  <si>
    <t>存储TOR接入交换机(25GE)</t>
  </si>
  <si>
    <t>1、端口：支持48个25GE光口，8个100GE光口；
2、性能：交换容量≥4.8Tbps，包转发率≥2000Mpps；
3、协议：支持 RIPng、OSPFv3、ISISv6、BGP4+等 IPv6 动态路由协议；支持 BFD for BGP/IS-IS/OSPF/静态路由；
4、实配：双电源、100GE多模光模块≥4个、25GE多模光模块≥24个、1条100GE堆叠线缆、3年维保服务</t>
  </si>
  <si>
    <t>云底座软件授权</t>
  </si>
  <si>
    <t>4.1</t>
  </si>
  <si>
    <t>云管平台扩容授权</t>
  </si>
  <si>
    <t>1.本次共配置40CPU的服务中心高级版授权许可
2.本次共配置33个设备数的运维中心高级版授权许可</t>
  </si>
  <si>
    <t>4.2</t>
  </si>
  <si>
    <t>云基础套件扩容授权</t>
  </si>
  <si>
    <t>1.本次共配置640Hcore的IaaS云平台(软SDN)授权许可</t>
  </si>
  <si>
    <t>4.3</t>
  </si>
  <si>
    <t>云容灾授权</t>
  </si>
  <si>
    <t>1.云硬盘高可用服务许可(10个云服务器/1个物理设备)</t>
  </si>
  <si>
    <t>5</t>
  </si>
  <si>
    <t>互联网医院业务迁移</t>
  </si>
  <si>
    <t>5.1</t>
  </si>
  <si>
    <t>互联网业务迁移</t>
  </si>
  <si>
    <t>1.本次共需迁移9台虚拟机</t>
  </si>
  <si>
    <t>6</t>
  </si>
  <si>
    <t>系统集成</t>
  </si>
  <si>
    <t>6.1</t>
  </si>
  <si>
    <t>云平台等软硬件系统方案规划设计、安装上架、软件部署、调测实施、业务联调等基础调测工作及过程文件</t>
  </si>
  <si>
    <t>6.2</t>
  </si>
  <si>
    <t>整体解决方案架构管理、基础方案设计、系统集成实施部署、系统集成验证等技术工作及过程文件</t>
  </si>
  <si>
    <t>6.3</t>
  </si>
  <si>
    <t>项目基础交付进度管理、团队管理、质量管理等集成管理工作及过程文件</t>
  </si>
  <si>
    <t>信息安全体系和商业密码应用建设投资估算明细表</t>
  </si>
  <si>
    <t>表04</t>
  </si>
  <si>
    <t>单位：人名币 元</t>
  </si>
  <si>
    <t>信息安全体系建设</t>
  </si>
  <si>
    <t>网络安全</t>
  </si>
  <si>
    <t>管理墙</t>
  </si>
  <si>
    <t>1.形态：标准机架式1U设备；
2.支持2个100G光口，2个40GE光口，20个万兆光口；
3.防火墙吞吐量≥100Gbps，最大并发连接数≥3000万，每秒新建连接数≥100万 ；
4.协议：集传统防火墙、VPN、入侵防御、防病毒、数据防泄漏、带宽管理、Anti-DDoS、URL过滤、反垃圾邮件等多种功能于一身，全局配置视图和一体化策略管理，识别6000+应用，访问控制精度到应用功能；
5.实配：双电源、万兆多模光模块≥4个、100GE多模光模块≥2个、3年威胁防护、3年维保服务</t>
  </si>
  <si>
    <t>相比与南山医院，多配置4个万兆多模光模块，南山医院万兆多模光模块单价为500元一个，所以商务高了2000元</t>
  </si>
  <si>
    <t>数据中心业务防火墙，支持2个100G光口（2个数据中心核心），2个40GE光口，20个万兆光口</t>
  </si>
  <si>
    <t>运维管理接入交换机</t>
  </si>
  <si>
    <t>1.支持24个10/100/1000BASE-T以太网端口,4个万兆SFP+；
2.交换容量≥700Gbps；
3.包转发率≥200Mpps；
4.支持静态、动态、黑洞 MAC 表项；
5.支持 4K 个 VLAN；
6.支持静态路由、RIP V1/2.RIPng、OSPF、OSPFv3.IS-IS、IS-ISv6BGP、BGP4+、ECMP、路由策略；
7.实配：万兆多模光模块≥4个、1条堆叠线缆、3年维保服务</t>
  </si>
  <si>
    <t>万兆多模光模块≥4个上行接防火墙。24个10/100/1000BASE-T以太网端口（）电口</t>
  </si>
  <si>
    <t>平台漏洞扫描</t>
  </si>
  <si>
    <t>1.支持6*GE电口，最大支持扫描无限个资产；
2.支持系统扫描、Web扫描、数据库扫描、安全基线检测、弱口令扫描在内的五大扫描能力；
3.支持IPv4.IPv6双协议栈地址扫描；
4.支持扫描Windows、IOS、Android系统、移动应用软件，网络及安全设备以及VMware等虚拟主机；
5.支持系统登录验证功能，验证授权登录正常；
6.支持网页挂马、暗链、表单绕过、弱口令、敏感文件和目录、信息泄露、恶意编码等；</t>
  </si>
  <si>
    <t>授权数量、并发数量、256IP地址</t>
  </si>
  <si>
    <t>综合日志审计</t>
  </si>
  <si>
    <t>支持200日志源,6电口+4光口,两个扩展槽位,2T*3硬盘raid5,双电源</t>
  </si>
  <si>
    <t>200设备日志</t>
  </si>
  <si>
    <t>安全控制器</t>
  </si>
  <si>
    <t>1.支持基于网络分区、应用互访关系、安全服务、VPC，自动化下发安全策略；
2.支持根据冗余分析的结果进行策略调优；
3.支持安全策略、NAT策略、IPSec策略、带宽策略、部署任务；
4.设备发现、设备管理（防火墙、IPS和AntiDDoS等）、设备组管理（支持3级）、虚拟系统管理、配置一致性检查、设备单点登录、双机热备组管理、自定义分权分域、系统模板、设备监控、全局监控
5.实配：20个硬件安全网元管理</t>
  </si>
  <si>
    <t>终端控管</t>
  </si>
  <si>
    <t>1号楼数据中心业务防火墙</t>
  </si>
  <si>
    <t>1.形态：标准机架式1U设备；
2.支持2个100G光口，2个40GE光口，20个万兆光口；
3.防火墙吞吐量≥100Gbps，最大并发连接数≥3000万，每秒新建连接数≥100万 ；
4.协议：集传统防火墙、VPN、入侵防御、防病毒、数据防泄漏、带宽管理、Anti-DDoS、URL过滤、反垃圾邮件等多种功能于一身，全局配置视图和一体化策略管理，识别6000+应用，访问控制精度到应用功能；
5.实配：双电源、100GE多模光模块≥2个，3年威胁防护、3年维保服务</t>
  </si>
  <si>
    <t>4-6光口</t>
  </si>
  <si>
    <t>沙箱</t>
  </si>
  <si>
    <t>1.支持4*GE电口；
2.支持内置AV，除支持上述检测文件类型，还支持检测chm、asp、php、com、elf格式文件；
3.支持HTTP、SMTP、POP3.IMAP、FTP协议的流量还原
4.实配：双电源、3年特征库升级、3年维保服务</t>
  </si>
  <si>
    <t>对未知威胁放到安全区域监测。</t>
  </si>
  <si>
    <t>Web防火墙</t>
  </si>
  <si>
    <t>WEB应用防护系统WAF(万兆)V6.0 web应用防火墙-2U机架式，2*10GE光业务口(不含光模块，内置1组硬件BYPASS模块)，3个拓展插槽；应用层吞吐量15Gbps；双交流电源-中文资料-含3年7*24小时维保,现场安装测试策略配置培训服务。</t>
  </si>
  <si>
    <t>办公网接入区办公网核心交换机旁挂</t>
  </si>
  <si>
    <t>1.10</t>
  </si>
  <si>
    <t>抗ddos</t>
  </si>
  <si>
    <t>1.形态：标准机架式1U设备；
2.端口：支持8个万兆光口，4个40G/100G光口；
3.性能：最大吞吐量≥80Gbps，最大防御包速率≥120Gbps；
4.协议：支持LAND、Fraggle、Smurf、Winnuke、Ping of Death、Tear Drop、TCP Error Flag等攻击防御；
      支持真实源SYN Flood、真实源ACK Flood、TCP连接耗尽、Sockstress、TCP空连接等常见会话层攻击防御。
5.配置：配置20G检测，10G清洗能力，万兆多模光模块≥8个</t>
  </si>
  <si>
    <t>终端安全管理系统扩展</t>
  </si>
  <si>
    <r>
      <rPr>
        <sz val="10"/>
        <color rgb="FF000000"/>
        <rFont val="Times New Roman"/>
        <charset val="134"/>
      </rPr>
      <t>PC</t>
    </r>
    <r>
      <rPr>
        <sz val="10"/>
        <color rgb="FF000000"/>
        <rFont val="宋体"/>
        <charset val="134"/>
      </rPr>
      <t>客户端软件续期：</t>
    </r>
    <r>
      <rPr>
        <sz val="10"/>
        <color rgb="FF000000"/>
        <rFont val="Times New Roman"/>
        <charset val="134"/>
      </rPr>
      <t>PC</t>
    </r>
    <r>
      <rPr>
        <sz val="10"/>
        <color rgb="FF000000"/>
        <rFont val="宋体"/>
        <charset val="134"/>
      </rPr>
      <t>客户端软件扩容</t>
    </r>
  </si>
  <si>
    <t>点</t>
  </si>
  <si>
    <t>扩容</t>
  </si>
  <si>
    <r>
      <rPr>
        <sz val="10"/>
        <color rgb="FF000000"/>
        <rFont val="宋体"/>
        <charset val="134"/>
      </rPr>
      <t>包含</t>
    </r>
    <r>
      <rPr>
        <sz val="10"/>
        <color rgb="FF000000"/>
        <rFont val="Times New Roman"/>
        <charset val="134"/>
      </rPr>
      <t>770</t>
    </r>
    <r>
      <rPr>
        <sz val="10"/>
        <color rgb="FF000000"/>
        <rFont val="宋体"/>
        <charset val="134"/>
      </rPr>
      <t>点防病毒功能</t>
    </r>
    <r>
      <rPr>
        <sz val="10"/>
        <color rgb="FF000000"/>
        <rFont val="Times New Roman"/>
        <charset val="134"/>
      </rPr>
      <t>+</t>
    </r>
    <r>
      <rPr>
        <sz val="10"/>
        <color rgb="FF000000"/>
        <rFont val="宋体"/>
        <charset val="134"/>
      </rPr>
      <t>补丁</t>
    </r>
    <r>
      <rPr>
        <sz val="10"/>
        <color rgb="FF000000"/>
        <rFont val="Times New Roman"/>
        <charset val="134"/>
      </rPr>
      <t>+</t>
    </r>
    <r>
      <rPr>
        <sz val="10"/>
        <color rgb="FF000000"/>
        <rFont val="宋体"/>
        <charset val="134"/>
      </rPr>
      <t>运维管控</t>
    </r>
    <r>
      <rPr>
        <sz val="10"/>
        <color rgb="FF000000"/>
        <rFont val="Times New Roman"/>
        <charset val="134"/>
      </rPr>
      <t>+</t>
    </r>
    <r>
      <rPr>
        <sz val="10"/>
        <color rgb="FF000000"/>
        <rFont val="宋体"/>
        <charset val="134"/>
      </rPr>
      <t>移动存储</t>
    </r>
    <r>
      <rPr>
        <sz val="10"/>
        <color rgb="FF000000"/>
        <rFont val="Times New Roman"/>
        <charset val="134"/>
      </rPr>
      <t>+XP</t>
    </r>
    <r>
      <rPr>
        <sz val="10"/>
        <color rgb="FF000000"/>
        <rFont val="宋体"/>
        <charset val="134"/>
      </rPr>
      <t>遁甲，可扩展其它操作系统平台和其它功能；</t>
    </r>
    <r>
      <rPr>
        <sz val="10"/>
        <color rgb="FF000000"/>
        <rFont val="Times New Roman"/>
        <charset val="134"/>
      </rPr>
      <t xml:space="preserve"> </t>
    </r>
    <r>
      <rPr>
        <sz val="10"/>
        <color rgb="FF000000"/>
        <rFont val="宋体"/>
        <charset val="134"/>
      </rPr>
      <t>防病毒的病毒查杀引擎包括云查杀引擎、</t>
    </r>
    <r>
      <rPr>
        <sz val="10"/>
        <color rgb="FF000000"/>
        <rFont val="Times New Roman"/>
        <charset val="134"/>
      </rPr>
      <t>AVE</t>
    </r>
    <r>
      <rPr>
        <sz val="10"/>
        <color rgb="FF000000"/>
        <rFont val="宋体"/>
        <charset val="134"/>
      </rPr>
      <t>、</t>
    </r>
    <r>
      <rPr>
        <sz val="10"/>
        <color rgb="FF000000"/>
        <rFont val="Times New Roman"/>
        <charset val="134"/>
      </rPr>
      <t>QEX</t>
    </r>
    <r>
      <rPr>
        <sz val="10"/>
        <color rgb="FF000000"/>
        <rFont val="宋体"/>
        <charset val="134"/>
      </rPr>
      <t>、</t>
    </r>
    <r>
      <rPr>
        <sz val="10"/>
        <color rgb="FF000000"/>
        <rFont val="Times New Roman"/>
        <charset val="134"/>
      </rPr>
      <t>QVM</t>
    </r>
    <r>
      <rPr>
        <sz val="10"/>
        <color rgb="FF000000"/>
        <rFont val="宋体"/>
        <charset val="134"/>
      </rPr>
      <t>等引擎，支持多引擎的协同工作对病毒、木马、恶意软件、引导区病毒、</t>
    </r>
    <r>
      <rPr>
        <sz val="10"/>
        <color rgb="FF000000"/>
        <rFont val="Times New Roman"/>
        <charset val="134"/>
      </rPr>
      <t>BIOS</t>
    </r>
    <r>
      <rPr>
        <sz val="10"/>
        <color rgb="FF000000"/>
        <rFont val="宋体"/>
        <charset val="134"/>
      </rPr>
      <t>病毒等进行查杀，提供主动防御系统防护等功能；</t>
    </r>
  </si>
  <si>
    <r>
      <rPr>
        <sz val="10"/>
        <color rgb="FF000000"/>
        <rFont val="宋体"/>
        <charset val="134"/>
      </rPr>
      <t>补丁管理功能，支持对全网终端系统漏洞发现、补丁智能修复、强制修复等、蓝屏修复、补丁分发流量控制、客户端</t>
    </r>
    <r>
      <rPr>
        <sz val="10"/>
        <color rgb="FF000000"/>
        <rFont val="Times New Roman"/>
        <charset val="134"/>
      </rPr>
      <t>P2P</t>
    </r>
    <r>
      <rPr>
        <sz val="10"/>
        <color rgb="FF000000"/>
        <rFont val="宋体"/>
        <charset val="134"/>
      </rPr>
      <t>补丁分发加速等功能；</t>
    </r>
  </si>
  <si>
    <t>运维管控功能，支持对终端上传下载速度与流量进行监控；</t>
  </si>
  <si>
    <t>支持对各种外接设备进行外联控制，并根据违规外联发生时内外网连接状态分别设置违规处理措施；</t>
  </si>
  <si>
    <t>支持终端进程的黑白红名单设置；</t>
  </si>
  <si>
    <t>支持网址黑白名单策略；支持对终端各种外设、接口设置使用权限；</t>
  </si>
  <si>
    <r>
      <rPr>
        <sz val="10"/>
        <color rgb="FF000000"/>
        <rFont val="宋体"/>
        <charset val="134"/>
      </rPr>
      <t>客户端系统默认支持</t>
    </r>
    <r>
      <rPr>
        <sz val="10"/>
        <color rgb="FF000000"/>
        <rFont val="Times New Roman"/>
        <charset val="134"/>
      </rPr>
      <t>Windows XP/VISTA/WIN7/WIN8/WIN10</t>
    </r>
    <r>
      <rPr>
        <sz val="10"/>
        <color rgb="FF000000"/>
        <rFont val="宋体"/>
        <charset val="134"/>
      </rPr>
      <t>，</t>
    </r>
  </si>
  <si>
    <t>含在原有基础上新增二年升级维保服务。</t>
  </si>
  <si>
    <r>
      <rPr>
        <sz val="10"/>
        <color rgb="FF000000"/>
        <rFont val="Times New Roman"/>
        <charset val="134"/>
      </rPr>
      <t>300</t>
    </r>
    <r>
      <rPr>
        <sz val="10"/>
        <color rgb="FF000000"/>
        <rFont val="宋体"/>
        <charset val="134"/>
      </rPr>
      <t>点终端审计续期：</t>
    </r>
  </si>
  <si>
    <t>可扩展其它操作系统平台和其它功能；</t>
  </si>
  <si>
    <t>审计功能包括统计软件运行的活动状态、外设使用日志、开关机日志、系统帐号日志、文件操作日志、文件打印日志、邮件日志等功能。</t>
  </si>
  <si>
    <t>含原有基础上新增二年升级维保服务。</t>
  </si>
  <si>
    <r>
      <rPr>
        <sz val="10"/>
        <color rgb="FF000000"/>
        <rFont val="Times New Roman"/>
        <charset val="134"/>
      </rPr>
      <t>PC</t>
    </r>
    <r>
      <rPr>
        <sz val="10"/>
        <color rgb="FF000000"/>
        <rFont val="宋体"/>
        <charset val="134"/>
      </rPr>
      <t>客户端软件扩容：包含</t>
    </r>
    <r>
      <rPr>
        <sz val="10"/>
        <color rgb="FF000000"/>
        <rFont val="Times New Roman"/>
        <charset val="134"/>
      </rPr>
      <t>230</t>
    </r>
    <r>
      <rPr>
        <sz val="10"/>
        <color rgb="FF000000"/>
        <rFont val="宋体"/>
        <charset val="134"/>
      </rPr>
      <t>点防病毒功能</t>
    </r>
    <r>
      <rPr>
        <sz val="10"/>
        <color rgb="FF000000"/>
        <rFont val="Times New Roman"/>
        <charset val="134"/>
      </rPr>
      <t>+</t>
    </r>
    <r>
      <rPr>
        <sz val="10"/>
        <color rgb="FF000000"/>
        <rFont val="宋体"/>
        <charset val="134"/>
      </rPr>
      <t>补丁</t>
    </r>
    <r>
      <rPr>
        <sz val="10"/>
        <color rgb="FF000000"/>
        <rFont val="Times New Roman"/>
        <charset val="134"/>
      </rPr>
      <t>+</t>
    </r>
    <r>
      <rPr>
        <sz val="10"/>
        <color rgb="FF000000"/>
        <rFont val="宋体"/>
        <charset val="134"/>
      </rPr>
      <t>运维管控</t>
    </r>
    <r>
      <rPr>
        <sz val="10"/>
        <color rgb="FF000000"/>
        <rFont val="Times New Roman"/>
        <charset val="134"/>
      </rPr>
      <t>+</t>
    </r>
    <r>
      <rPr>
        <sz val="10"/>
        <color rgb="FF000000"/>
        <rFont val="宋体"/>
        <charset val="134"/>
      </rPr>
      <t>移动存储</t>
    </r>
    <r>
      <rPr>
        <sz val="10"/>
        <color rgb="FF000000"/>
        <rFont val="Times New Roman"/>
        <charset val="134"/>
      </rPr>
      <t>+XP</t>
    </r>
    <r>
      <rPr>
        <sz val="10"/>
        <color rgb="FF000000"/>
        <rFont val="宋体"/>
        <charset val="134"/>
      </rPr>
      <t>遁甲，</t>
    </r>
  </si>
  <si>
    <r>
      <rPr>
        <sz val="10"/>
        <color rgb="FF000000"/>
        <rFont val="宋体"/>
        <charset val="134"/>
      </rPr>
      <t>防病毒的病毒查杀引擎包括云查杀引擎、</t>
    </r>
    <r>
      <rPr>
        <sz val="10"/>
        <color rgb="FF000000"/>
        <rFont val="Times New Roman"/>
        <charset val="134"/>
      </rPr>
      <t>AVE</t>
    </r>
    <r>
      <rPr>
        <sz val="10"/>
        <color rgb="FF000000"/>
        <rFont val="宋体"/>
        <charset val="134"/>
      </rPr>
      <t>、</t>
    </r>
    <r>
      <rPr>
        <sz val="10"/>
        <color rgb="FF000000"/>
        <rFont val="Times New Roman"/>
        <charset val="134"/>
      </rPr>
      <t>QEX</t>
    </r>
    <r>
      <rPr>
        <sz val="10"/>
        <color rgb="FF000000"/>
        <rFont val="宋体"/>
        <charset val="134"/>
      </rPr>
      <t>、</t>
    </r>
    <r>
      <rPr>
        <sz val="10"/>
        <color rgb="FF000000"/>
        <rFont val="Times New Roman"/>
        <charset val="134"/>
      </rPr>
      <t>QVM</t>
    </r>
    <r>
      <rPr>
        <sz val="10"/>
        <color rgb="FF000000"/>
        <rFont val="宋体"/>
        <charset val="134"/>
      </rPr>
      <t>等引擎，支持多引擎的协同工作对病毒、木马、恶意软件、引导区病毒、</t>
    </r>
    <r>
      <rPr>
        <sz val="10"/>
        <color rgb="FF000000"/>
        <rFont val="Times New Roman"/>
        <charset val="134"/>
      </rPr>
      <t>BIOS</t>
    </r>
    <r>
      <rPr>
        <sz val="10"/>
        <color rgb="FF000000"/>
        <rFont val="宋体"/>
        <charset val="134"/>
      </rPr>
      <t>病毒等进行查杀，提供主动防御系统防护等功能；</t>
    </r>
  </si>
  <si>
    <t>支持网址黑白名单策略；</t>
  </si>
  <si>
    <t>支持对终端各种外设、接口设置使用权限；</t>
  </si>
  <si>
    <t>含三年升级维保服务。</t>
  </si>
  <si>
    <r>
      <rPr>
        <sz val="10"/>
        <color rgb="FF000000"/>
        <rFont val="Times New Roman"/>
        <charset val="134"/>
      </rPr>
      <t>Windows</t>
    </r>
    <r>
      <rPr>
        <sz val="10"/>
        <color rgb="FF000000"/>
        <rFont val="宋体"/>
        <charset val="134"/>
      </rPr>
      <t>服务器客户端软件续期：包含</t>
    </r>
    <r>
      <rPr>
        <sz val="10"/>
        <color rgb="FF000000"/>
        <rFont val="Times New Roman"/>
        <charset val="134"/>
      </rPr>
      <t>80</t>
    </r>
    <r>
      <rPr>
        <sz val="10"/>
        <color rgb="FF000000"/>
        <rFont val="宋体"/>
        <charset val="134"/>
      </rPr>
      <t>点防病毒</t>
    </r>
    <r>
      <rPr>
        <sz val="10"/>
        <color rgb="FF000000"/>
        <rFont val="Times New Roman"/>
        <charset val="134"/>
      </rPr>
      <t>+</t>
    </r>
    <r>
      <rPr>
        <sz val="10"/>
        <color rgb="FF000000"/>
        <rFont val="宋体"/>
        <charset val="134"/>
      </rPr>
      <t>补丁功能，</t>
    </r>
  </si>
  <si>
    <t>可对病毒、木马、恶意软件等进行查杀，提供主动防御功能；</t>
  </si>
  <si>
    <t>支持终端系统漏洞发现、补丁智能修复等功能；</t>
  </si>
  <si>
    <r>
      <rPr>
        <sz val="10"/>
        <color rgb="FF000000"/>
        <rFont val="宋体"/>
        <charset val="134"/>
      </rPr>
      <t>支持主流</t>
    </r>
    <r>
      <rPr>
        <sz val="10"/>
        <color rgb="FF000000"/>
        <rFont val="Times New Roman"/>
        <charset val="134"/>
      </rPr>
      <t>Windows Server</t>
    </r>
    <r>
      <rPr>
        <sz val="10"/>
        <color rgb="FF000000"/>
        <rFont val="宋体"/>
        <charset val="134"/>
      </rPr>
      <t>操作系统；</t>
    </r>
  </si>
  <si>
    <t>含三年升级维保服务；</t>
  </si>
  <si>
    <r>
      <rPr>
        <sz val="10"/>
        <color rgb="FF000000"/>
        <rFont val="Times New Roman"/>
        <charset val="134"/>
      </rPr>
      <t>Linux</t>
    </r>
    <r>
      <rPr>
        <sz val="10"/>
        <color rgb="FF000000"/>
        <rFont val="宋体"/>
        <charset val="134"/>
      </rPr>
      <t>服务器客户端软件防病毒模块新增：包含</t>
    </r>
    <r>
      <rPr>
        <sz val="10"/>
        <color rgb="FF000000"/>
        <rFont val="Times New Roman"/>
        <charset val="134"/>
      </rPr>
      <t>30</t>
    </r>
    <r>
      <rPr>
        <sz val="10"/>
        <color rgb="FF000000"/>
        <rFont val="宋体"/>
        <charset val="134"/>
      </rPr>
      <t>点防病毒功能，</t>
    </r>
  </si>
  <si>
    <r>
      <rPr>
        <sz val="10"/>
        <color rgb="FF000000"/>
        <rFont val="宋体"/>
        <charset val="134"/>
      </rPr>
      <t>支持多引擎协同，可对病毒、木马、恶意软件等进行查杀，提供主动防御功能。支持主流</t>
    </r>
    <r>
      <rPr>
        <sz val="10"/>
        <color rgb="FF000000"/>
        <rFont val="Times New Roman"/>
        <charset val="134"/>
      </rPr>
      <t>Linux</t>
    </r>
    <r>
      <rPr>
        <sz val="10"/>
        <color rgb="FF000000"/>
        <rFont val="宋体"/>
        <charset val="134"/>
      </rPr>
      <t>服务期操作系统，</t>
    </r>
  </si>
  <si>
    <t>零信任安全管理系统</t>
  </si>
  <si>
    <r>
      <rPr>
        <sz val="10"/>
        <color rgb="FF000000"/>
        <rFont val="宋体"/>
        <charset val="134"/>
      </rPr>
      <t>零信任控制中心</t>
    </r>
    <r>
      <rPr>
        <sz val="10"/>
        <color rgb="FF000000"/>
        <rFont val="Times New Roman"/>
        <charset val="134"/>
      </rPr>
      <t>SDPC</t>
    </r>
    <r>
      <rPr>
        <sz val="10"/>
        <color rgb="FF000000"/>
        <rFont val="宋体"/>
        <charset val="134"/>
      </rPr>
      <t>：最大并发用户数</t>
    </r>
    <r>
      <rPr>
        <sz val="10"/>
        <color rgb="FF000000"/>
        <rFont val="Times New Roman"/>
        <charset val="134"/>
      </rPr>
      <t>≥2500</t>
    </r>
    <r>
      <rPr>
        <sz val="10"/>
        <color rgb="FF000000"/>
        <rFont val="宋体"/>
        <charset val="134"/>
      </rPr>
      <t>；</t>
    </r>
  </si>
  <si>
    <r>
      <rPr>
        <sz val="10"/>
        <color rgb="FF000000"/>
        <rFont val="宋体"/>
        <charset val="134"/>
      </rPr>
      <t>规格：</t>
    </r>
    <r>
      <rPr>
        <sz val="10"/>
        <color rgb="FF000000"/>
        <rFont val="Times New Roman"/>
        <charset val="134"/>
      </rPr>
      <t>≥1U</t>
    </r>
    <r>
      <rPr>
        <sz val="10"/>
        <color rgb="FF000000"/>
        <rFont val="宋体"/>
        <charset val="134"/>
      </rPr>
      <t>；</t>
    </r>
  </si>
  <si>
    <r>
      <rPr>
        <sz val="10"/>
        <color rgb="FF000000"/>
        <rFont val="宋体"/>
        <charset val="134"/>
      </rPr>
      <t>内存：</t>
    </r>
    <r>
      <rPr>
        <sz val="10"/>
        <color rgb="FF000000"/>
        <rFont val="Times New Roman"/>
        <charset val="134"/>
      </rPr>
      <t>≥16G</t>
    </r>
    <r>
      <rPr>
        <sz val="10"/>
        <color rgb="FF000000"/>
        <rFont val="宋体"/>
        <charset val="134"/>
      </rPr>
      <t>；</t>
    </r>
  </si>
  <si>
    <t>电源：单电源；</t>
  </si>
  <si>
    <r>
      <rPr>
        <sz val="10"/>
        <color rgb="FF000000"/>
        <rFont val="宋体"/>
        <charset val="134"/>
      </rPr>
      <t>接口：</t>
    </r>
    <r>
      <rPr>
        <sz val="10"/>
        <color rgb="FF000000"/>
        <rFont val="Times New Roman"/>
        <charset val="134"/>
      </rPr>
      <t>≥6</t>
    </r>
    <r>
      <rPr>
        <sz val="10"/>
        <color rgb="FF000000"/>
        <rFont val="宋体"/>
        <charset val="134"/>
      </rPr>
      <t>千兆电口</t>
    </r>
    <r>
      <rPr>
        <sz val="10"/>
        <color rgb="FF000000"/>
        <rFont val="Times New Roman"/>
        <charset val="134"/>
      </rPr>
      <t>+2</t>
    </r>
    <r>
      <rPr>
        <sz val="10"/>
        <color rgb="FF000000"/>
        <rFont val="宋体"/>
        <charset val="134"/>
      </rPr>
      <t>千兆光口</t>
    </r>
    <r>
      <rPr>
        <sz val="10"/>
        <color rgb="FF000000"/>
        <rFont val="Times New Roman"/>
        <charset val="134"/>
      </rPr>
      <t>SFP</t>
    </r>
    <r>
      <rPr>
        <sz val="10"/>
        <color rgb="FF000000"/>
        <rFont val="宋体"/>
        <charset val="134"/>
      </rPr>
      <t>（含光模块）；</t>
    </r>
  </si>
  <si>
    <r>
      <rPr>
        <sz val="10"/>
        <color rgb="FF000000"/>
        <rFont val="宋体"/>
        <charset val="134"/>
      </rPr>
      <t>双机后共含零信任接入授权</t>
    </r>
    <r>
      <rPr>
        <sz val="10"/>
        <color rgb="FF000000"/>
        <rFont val="Times New Roman"/>
        <charset val="134"/>
      </rPr>
      <t>≥800</t>
    </r>
    <r>
      <rPr>
        <sz val="10"/>
        <color rgb="FF000000"/>
        <rFont val="宋体"/>
        <charset val="134"/>
      </rPr>
      <t>个</t>
    </r>
    <r>
      <rPr>
        <sz val="10"/>
        <color rgb="FF000000"/>
        <rFont val="Times New Roman"/>
        <charset val="134"/>
      </rPr>
      <t>;</t>
    </r>
  </si>
  <si>
    <t>支持国密算法加密</t>
  </si>
  <si>
    <r>
      <rPr>
        <sz val="10"/>
        <color rgb="FF000000"/>
        <rFont val="宋体"/>
        <charset val="134"/>
      </rPr>
      <t>产品质保</t>
    </r>
    <r>
      <rPr>
        <sz val="10"/>
        <color rgb="FF000000"/>
        <rFont val="Times New Roman"/>
        <charset val="134"/>
      </rPr>
      <t>3</t>
    </r>
    <r>
      <rPr>
        <sz val="10"/>
        <color rgb="FF000000"/>
        <rFont val="宋体"/>
        <charset val="134"/>
      </rPr>
      <t>年；</t>
    </r>
  </si>
  <si>
    <r>
      <rPr>
        <sz val="10"/>
        <color rgb="FF000000"/>
        <rFont val="宋体"/>
        <charset val="134"/>
      </rPr>
      <t>软件升级</t>
    </r>
    <r>
      <rPr>
        <sz val="10"/>
        <color rgb="FF000000"/>
        <rFont val="Times New Roman"/>
        <charset val="134"/>
      </rPr>
      <t>3</t>
    </r>
    <r>
      <rPr>
        <sz val="10"/>
        <color rgb="FF000000"/>
        <rFont val="宋体"/>
        <charset val="134"/>
      </rPr>
      <t>年；</t>
    </r>
  </si>
  <si>
    <r>
      <rPr>
        <sz val="10"/>
        <color rgb="FF000000"/>
        <rFont val="宋体"/>
        <charset val="134"/>
      </rPr>
      <t>零信任安全代理网关</t>
    </r>
    <r>
      <rPr>
        <sz val="10"/>
        <color rgb="FF000000"/>
        <rFont val="Times New Roman"/>
        <charset val="134"/>
      </rPr>
      <t>Proxy</t>
    </r>
    <r>
      <rPr>
        <sz val="10"/>
        <color rgb="FF000000"/>
        <rFont val="宋体"/>
        <charset val="134"/>
      </rPr>
      <t>：最大理论并发用户数（个）：</t>
    </r>
    <r>
      <rPr>
        <sz val="10"/>
        <color rgb="FF000000"/>
        <rFont val="Times New Roman"/>
        <charset val="134"/>
      </rPr>
      <t>≥1600</t>
    </r>
    <r>
      <rPr>
        <sz val="10"/>
        <color rgb="FF000000"/>
        <rFont val="宋体"/>
        <charset val="134"/>
      </rPr>
      <t>；</t>
    </r>
  </si>
  <si>
    <r>
      <rPr>
        <sz val="10"/>
        <color rgb="FF000000"/>
        <rFont val="宋体"/>
        <charset val="134"/>
      </rPr>
      <t>最大理论</t>
    </r>
    <r>
      <rPr>
        <sz val="10"/>
        <color rgb="FF000000"/>
        <rFont val="Times New Roman"/>
        <charset val="134"/>
      </rPr>
      <t>https</t>
    </r>
    <r>
      <rPr>
        <sz val="10"/>
        <color rgb="FF000000"/>
        <rFont val="宋体"/>
        <charset val="134"/>
      </rPr>
      <t>并发连接数（个）：</t>
    </r>
    <r>
      <rPr>
        <sz val="10"/>
        <color rgb="FF000000"/>
        <rFont val="Times New Roman"/>
        <charset val="134"/>
      </rPr>
      <t>≥60000</t>
    </r>
    <r>
      <rPr>
        <sz val="10"/>
        <color rgb="FF000000"/>
        <rFont val="宋体"/>
        <charset val="134"/>
      </rPr>
      <t>；</t>
    </r>
  </si>
  <si>
    <r>
      <rPr>
        <sz val="10"/>
        <color rgb="FF000000"/>
        <rFont val="宋体"/>
        <charset val="134"/>
      </rPr>
      <t>理论</t>
    </r>
    <r>
      <rPr>
        <sz val="10"/>
        <color rgb="FF000000"/>
        <rFont val="Times New Roman"/>
        <charset val="134"/>
      </rPr>
      <t>https</t>
    </r>
    <r>
      <rPr>
        <sz val="10"/>
        <color rgb="FF000000"/>
        <rFont val="宋体"/>
        <charset val="134"/>
      </rPr>
      <t>新建连接数（个</t>
    </r>
    <r>
      <rPr>
        <sz val="10"/>
        <color rgb="FF000000"/>
        <rFont val="Times New Roman"/>
        <charset val="134"/>
      </rPr>
      <t>/</t>
    </r>
    <r>
      <rPr>
        <sz val="10"/>
        <color rgb="FF000000"/>
        <rFont val="宋体"/>
        <charset val="134"/>
      </rPr>
      <t>秒）：</t>
    </r>
    <r>
      <rPr>
        <sz val="10"/>
        <color rgb="FF000000"/>
        <rFont val="Times New Roman"/>
        <charset val="134"/>
      </rPr>
      <t>≥400</t>
    </r>
    <r>
      <rPr>
        <sz val="10"/>
        <color rgb="FF000000"/>
        <rFont val="宋体"/>
        <charset val="134"/>
      </rPr>
      <t>；</t>
    </r>
  </si>
  <si>
    <r>
      <rPr>
        <sz val="10"/>
        <color rgb="FF000000"/>
        <rFont val="宋体"/>
        <charset val="134"/>
      </rPr>
      <t>内存：</t>
    </r>
    <r>
      <rPr>
        <sz val="10"/>
        <color rgb="FF000000"/>
        <rFont val="Times New Roman"/>
        <charset val="134"/>
      </rPr>
      <t>≥8G</t>
    </r>
    <r>
      <rPr>
        <sz val="10"/>
        <color rgb="FF000000"/>
        <rFont val="宋体"/>
        <charset val="134"/>
      </rPr>
      <t>；</t>
    </r>
  </si>
  <si>
    <t>电源：冗余电源；</t>
  </si>
  <si>
    <r>
      <rPr>
        <sz val="10"/>
        <color rgb="FF000000"/>
        <rFont val="宋体"/>
        <charset val="134"/>
      </rPr>
      <t>接口：</t>
    </r>
    <r>
      <rPr>
        <sz val="10"/>
        <color rgb="FF000000"/>
        <rFont val="Times New Roman"/>
        <charset val="134"/>
      </rPr>
      <t>≥6</t>
    </r>
    <r>
      <rPr>
        <sz val="10"/>
        <color rgb="FF000000"/>
        <rFont val="宋体"/>
        <charset val="134"/>
      </rPr>
      <t>千兆电口</t>
    </r>
    <r>
      <rPr>
        <sz val="10"/>
        <color rgb="FF000000"/>
        <rFont val="Times New Roman"/>
        <charset val="134"/>
      </rPr>
      <t>+4</t>
    </r>
    <r>
      <rPr>
        <sz val="10"/>
        <color rgb="FF000000"/>
        <rFont val="宋体"/>
        <charset val="134"/>
      </rPr>
      <t>千兆光口</t>
    </r>
    <r>
      <rPr>
        <sz val="10"/>
        <color rgb="FF000000"/>
        <rFont val="Times New Roman"/>
        <charset val="134"/>
      </rPr>
      <t>SFP</t>
    </r>
    <r>
      <rPr>
        <sz val="10"/>
        <color rgb="FF000000"/>
        <rFont val="宋体"/>
        <charset val="134"/>
      </rPr>
      <t>（含光模块）；</t>
    </r>
  </si>
  <si>
    <t>数据防泄漏</t>
  </si>
  <si>
    <r>
      <rPr>
        <sz val="10"/>
        <color rgb="FF000000"/>
        <rFont val="宋体"/>
        <charset val="134"/>
      </rPr>
      <t>数据防泄露管理平台（</t>
    </r>
    <r>
      <rPr>
        <sz val="10"/>
        <color rgb="FF000000"/>
        <rFont val="Times New Roman"/>
        <charset val="134"/>
      </rPr>
      <t>50</t>
    </r>
    <r>
      <rPr>
        <sz val="10"/>
        <color rgb="FF000000"/>
        <rFont val="宋体"/>
        <charset val="134"/>
      </rPr>
      <t>个授权）：</t>
    </r>
  </si>
  <si>
    <t>实现在线数据梳理及分类分级；</t>
  </si>
  <si>
    <t>集中下发数据分类识别规则、不同产品模块数据防泄漏策略；数据发现；集中进行敏感数据安全事件监控、处理、审计和统计分析；此模块为数据泄露防护产品的必要组件；通过和其他不同产品模块的配合实现不同场景下的数据泄露防护功能。</t>
  </si>
  <si>
    <t>终端防泄漏软件客户端授权：</t>
  </si>
  <si>
    <t>部署在企业内各计算机终端，发现、识别、监控终端中的敏感数据，对企业数据资产分布、敏感数据的违规存储进行展现，同时对敏感数据的违规使用、扩散等敏感行为进行策略响应控制。</t>
  </si>
  <si>
    <t>默认包含三年维保。</t>
  </si>
  <si>
    <t>应用防护系统</t>
  </si>
  <si>
    <r>
      <rPr>
        <sz val="10"/>
        <color rgb="FF000000"/>
        <rFont val="宋体"/>
        <charset val="134"/>
      </rPr>
      <t>防范方法</t>
    </r>
    <r>
      <rPr>
        <sz val="10"/>
        <color rgb="FF000000"/>
        <rFont val="Times New Roman"/>
        <charset val="134"/>
      </rPr>
      <t>≥2</t>
    </r>
    <r>
      <rPr>
        <sz val="10"/>
        <color rgb="FF000000"/>
        <rFont val="宋体"/>
        <charset val="134"/>
      </rPr>
      <t>；</t>
    </r>
  </si>
  <si>
    <t>网页防篡改系统在站点采用了两种防范方法，实现对静态区域文件和动态区域文件的保护。</t>
  </si>
  <si>
    <r>
      <rPr>
        <sz val="10"/>
        <color rgb="FF000000"/>
        <rFont val="Times New Roman"/>
        <charset val="134"/>
      </rPr>
      <t>l</t>
    </r>
    <r>
      <rPr>
        <sz val="10"/>
        <color rgb="FF000000"/>
        <rFont val="宋体"/>
        <charset val="134"/>
      </rPr>
      <t>防攻击模块：使用</t>
    </r>
    <r>
      <rPr>
        <sz val="10"/>
        <color rgb="FF000000"/>
        <rFont val="Times New Roman"/>
        <charset val="134"/>
      </rPr>
      <t>Web</t>
    </r>
    <r>
      <rPr>
        <sz val="10"/>
        <color rgb="FF000000"/>
        <rFont val="宋体"/>
        <charset val="134"/>
      </rPr>
      <t>容器的第三方安全插件机制实现，可在</t>
    </r>
    <r>
      <rPr>
        <sz val="10"/>
        <color rgb="FF000000"/>
        <rFont val="Times New Roman"/>
        <charset val="134"/>
      </rPr>
      <t>Web</t>
    </r>
    <r>
      <rPr>
        <sz val="10"/>
        <color rgb="FF000000"/>
        <rFont val="宋体"/>
        <charset val="134"/>
      </rPr>
      <t>后台程序处理请求之前获取到所有的请求上下文信息提前过滤，对恶意请求及时拦截。</t>
    </r>
  </si>
  <si>
    <r>
      <rPr>
        <sz val="10"/>
        <color rgb="FF000000"/>
        <rFont val="Times New Roman"/>
        <charset val="134"/>
      </rPr>
      <t>l</t>
    </r>
    <r>
      <rPr>
        <sz val="10"/>
        <color rgb="FF000000"/>
        <rFont val="宋体"/>
        <charset val="134"/>
      </rPr>
      <t>防篡改模块：静态区域文件保护主要是在站点内部通过防篡改模块进行文件实时监控，发现有对文件进行修改，删除等非法操作时，进行保护，并进行报警。</t>
    </r>
  </si>
  <si>
    <t>网页防篡改系统，采取了多层次、多方位、全智能化的安全防范机制，全面地保护站点的安全，为站点提供了高性能、高可靠的安全保护机制。</t>
  </si>
  <si>
    <t>数据动态脱敏</t>
  </si>
  <si>
    <t>硬件参数：</t>
  </si>
  <si>
    <r>
      <rPr>
        <sz val="10"/>
        <color rgb="FF000000"/>
        <rFont val="宋体"/>
        <charset val="134"/>
      </rPr>
      <t>规格</t>
    </r>
    <r>
      <rPr>
        <sz val="10"/>
        <color rgb="FF000000"/>
        <rFont val="Times New Roman"/>
        <charset val="134"/>
      </rPr>
      <t>≥2U</t>
    </r>
    <r>
      <rPr>
        <sz val="10"/>
        <color rgb="FF000000"/>
        <rFont val="宋体"/>
        <charset val="134"/>
      </rPr>
      <t>；</t>
    </r>
  </si>
  <si>
    <r>
      <rPr>
        <sz val="10"/>
        <color rgb="FF000000"/>
        <rFont val="宋体"/>
        <charset val="134"/>
      </rPr>
      <t>电源</t>
    </r>
    <r>
      <rPr>
        <sz val="10"/>
        <color rgb="FF000000"/>
        <rFont val="Times New Roman"/>
        <charset val="134"/>
      </rPr>
      <t>≥2</t>
    </r>
    <r>
      <rPr>
        <sz val="10"/>
        <color rgb="FF000000"/>
        <rFont val="宋体"/>
        <charset val="134"/>
      </rPr>
      <t>；</t>
    </r>
  </si>
  <si>
    <r>
      <rPr>
        <sz val="10"/>
        <color rgb="FF000000"/>
        <rFont val="宋体"/>
        <charset val="134"/>
      </rPr>
      <t>接口</t>
    </r>
    <r>
      <rPr>
        <sz val="10"/>
        <color rgb="FF000000"/>
        <rFont val="Times New Roman"/>
        <charset val="134"/>
      </rPr>
      <t>≥6</t>
    </r>
    <r>
      <rPr>
        <sz val="10"/>
        <color rgb="FF000000"/>
        <rFont val="宋体"/>
        <charset val="134"/>
      </rPr>
      <t>个电口</t>
    </r>
    <r>
      <rPr>
        <sz val="10"/>
        <color rgb="FF000000"/>
        <rFont val="Times New Roman"/>
        <charset val="134"/>
      </rPr>
      <t>(1</t>
    </r>
    <r>
      <rPr>
        <sz val="10"/>
        <color rgb="FF000000"/>
        <rFont val="宋体"/>
        <charset val="134"/>
      </rPr>
      <t>个管理口</t>
    </r>
    <r>
      <rPr>
        <sz val="10"/>
        <color rgb="FF000000"/>
        <rFont val="Times New Roman"/>
        <charset val="134"/>
      </rPr>
      <t>+1</t>
    </r>
    <r>
      <rPr>
        <sz val="10"/>
        <color rgb="FF000000"/>
        <rFont val="宋体"/>
        <charset val="134"/>
      </rPr>
      <t>个</t>
    </r>
    <r>
      <rPr>
        <sz val="10"/>
        <color rgb="FF000000"/>
        <rFont val="Times New Roman"/>
        <charset val="134"/>
      </rPr>
      <t>HA</t>
    </r>
    <r>
      <rPr>
        <sz val="10"/>
        <color rgb="FF000000"/>
        <rFont val="宋体"/>
        <charset val="134"/>
      </rPr>
      <t>口</t>
    </r>
    <r>
      <rPr>
        <sz val="10"/>
        <color rgb="FF000000"/>
        <rFont val="Times New Roman"/>
        <charset val="134"/>
      </rPr>
      <t>+4</t>
    </r>
    <r>
      <rPr>
        <sz val="10"/>
        <color rgb="FF000000"/>
        <rFont val="宋体"/>
        <charset val="134"/>
      </rPr>
      <t>个业务口</t>
    </r>
    <r>
      <rPr>
        <sz val="10"/>
        <color rgb="FF000000"/>
        <rFont val="Times New Roman"/>
        <charset val="134"/>
      </rPr>
      <t>)</t>
    </r>
    <r>
      <rPr>
        <sz val="10"/>
        <color rgb="FF000000"/>
        <rFont val="宋体"/>
        <charset val="134"/>
      </rPr>
      <t>；</t>
    </r>
  </si>
  <si>
    <r>
      <rPr>
        <sz val="10"/>
        <color rgb="FF000000"/>
        <rFont val="宋体"/>
        <charset val="134"/>
      </rPr>
      <t>扩展槽位</t>
    </r>
    <r>
      <rPr>
        <sz val="10"/>
        <color rgb="FF000000"/>
        <rFont val="Times New Roman"/>
        <charset val="134"/>
      </rPr>
      <t>≥2</t>
    </r>
    <r>
      <rPr>
        <sz val="10"/>
        <color rgb="FF000000"/>
        <rFont val="宋体"/>
        <charset val="134"/>
      </rPr>
      <t>；</t>
    </r>
  </si>
  <si>
    <r>
      <rPr>
        <sz val="10"/>
        <color rgb="FF000000"/>
        <rFont val="宋体"/>
        <charset val="134"/>
      </rPr>
      <t>内存</t>
    </r>
    <r>
      <rPr>
        <sz val="10"/>
        <color rgb="FF000000"/>
        <rFont val="Times New Roman"/>
        <charset val="134"/>
      </rPr>
      <t>≥32G</t>
    </r>
  </si>
  <si>
    <r>
      <rPr>
        <sz val="10"/>
        <color rgb="FF000000"/>
        <rFont val="宋体"/>
        <charset val="134"/>
      </rPr>
      <t>存储空间</t>
    </r>
    <r>
      <rPr>
        <sz val="10"/>
        <color rgb="FF000000"/>
        <rFont val="Times New Roman"/>
        <charset val="134"/>
      </rPr>
      <t>≥3T</t>
    </r>
    <r>
      <rPr>
        <sz val="10"/>
        <color rgb="FF000000"/>
        <rFont val="宋体"/>
        <charset val="134"/>
      </rPr>
      <t>；</t>
    </r>
  </si>
  <si>
    <t>软件参数：</t>
  </si>
  <si>
    <r>
      <rPr>
        <sz val="10"/>
        <color rgb="FF000000"/>
        <rFont val="宋体"/>
        <charset val="134"/>
      </rPr>
      <t>基础流量</t>
    </r>
    <r>
      <rPr>
        <sz val="10"/>
        <color rgb="FF000000"/>
        <rFont val="Times New Roman"/>
        <charset val="134"/>
      </rPr>
      <t>≥100Mbps</t>
    </r>
    <r>
      <rPr>
        <sz val="10"/>
        <color rgb="FF000000"/>
        <rFont val="宋体"/>
        <charset val="134"/>
      </rPr>
      <t>；</t>
    </r>
  </si>
  <si>
    <r>
      <rPr>
        <sz val="10"/>
        <color rgb="FF000000"/>
        <rFont val="宋体"/>
        <charset val="134"/>
      </rPr>
      <t>数据库实例</t>
    </r>
    <r>
      <rPr>
        <sz val="10"/>
        <color rgb="FF000000"/>
        <rFont val="Times New Roman"/>
        <charset val="134"/>
      </rPr>
      <t>≥32</t>
    </r>
    <r>
      <rPr>
        <sz val="10"/>
        <color rgb="FF000000"/>
        <rFont val="宋体"/>
        <charset val="134"/>
      </rPr>
      <t>；</t>
    </r>
  </si>
  <si>
    <t>支持身份管理、脱敏策略、操作审计等功能；</t>
  </si>
  <si>
    <t>支持国产化；</t>
  </si>
  <si>
    <r>
      <rPr>
        <sz val="10"/>
        <color rgb="FF000000"/>
        <rFont val="宋体"/>
        <charset val="134"/>
      </rPr>
      <t>支持</t>
    </r>
    <r>
      <rPr>
        <sz val="10"/>
        <color rgb="FF000000"/>
        <rFont val="Times New Roman"/>
        <charset val="134"/>
      </rPr>
      <t>HA</t>
    </r>
    <r>
      <rPr>
        <sz val="10"/>
        <color rgb="FF000000"/>
        <rFont val="宋体"/>
        <charset val="134"/>
      </rPr>
      <t>主备模式；</t>
    </r>
  </si>
  <si>
    <t>支持透明代理部署模式；</t>
  </si>
  <si>
    <t>包含：敏感数据动态脱敏系统；</t>
  </si>
  <si>
    <t>三年维保；</t>
  </si>
  <si>
    <t>运维综合日志管理系统</t>
  </si>
  <si>
    <t>1、升级到最新产品；功能包括资源管理、智能日记等，以及1年运维软件基础实施、环境准备支持、安装、部署、调试、培训、交维、项目文档撰写等服务内容。
2、模块扩展新增:包括健康检查组件及报表功能组件。其中健康检查组件支持基于监控指标的巡检、提供健康检查报告，健康检查任务项的创建数量默认最多50个；报表功能组件提供报表的功能，基于系统内置的报表模板、报表组件可进行自定义配置实现灵活的报表定义与配置。</t>
  </si>
  <si>
    <t>升级</t>
  </si>
  <si>
    <t>云安全</t>
  </si>
  <si>
    <t>2.1</t>
  </si>
  <si>
    <t>主机安全</t>
  </si>
  <si>
    <t>本次共扩容10个主机安全防篡改版授权许可和100个主机安全企业版授权许可</t>
  </si>
  <si>
    <t>2.2</t>
  </si>
  <si>
    <t>云堡垒机</t>
  </si>
  <si>
    <t>本次共扩容50资产的云堡垒机授权许可</t>
  </si>
  <si>
    <t>边界防火墙服务</t>
  </si>
  <si>
    <t>本次共扩容640Hcore的边界防火墙服务授权许可</t>
  </si>
  <si>
    <t>数据库审计服务</t>
  </si>
  <si>
    <t>本次共扩容5个Proxy的数据库审计服务授权许可</t>
  </si>
  <si>
    <t>二</t>
  </si>
  <si>
    <t>商用密码应用</t>
  </si>
  <si>
    <t>浏览器密码模块/SSL 密码模块</t>
  </si>
  <si>
    <t>用于PC端用户SSL安全通道建立，服务端安全验证、客户端安全浏览。</t>
  </si>
  <si>
    <t>智能密码钥匙</t>
  </si>
  <si>
    <t>用于数字证书存储、PC终端用户身份认证。（一般购买数字证书时包含）</t>
  </si>
  <si>
    <t>区里统建</t>
  </si>
  <si>
    <t>数据库加密网关</t>
  </si>
  <si>
    <t>用于数据库数据透明加密。</t>
  </si>
  <si>
    <t>综合安全网关</t>
  </si>
  <si>
    <t>用于身份认证、国密SSL安全通道建。</t>
  </si>
  <si>
    <t>签名验签服务器</t>
  </si>
  <si>
    <t>用于身份认证、签名验签。</t>
  </si>
  <si>
    <t>服务器密码机</t>
  </si>
  <si>
    <t>用于密钥产生、密码运算、密钥管理。</t>
  </si>
  <si>
    <t>7</t>
  </si>
  <si>
    <t>时间戳服务器</t>
  </si>
  <si>
    <t>用于提供可信时间戳。</t>
  </si>
  <si>
    <t>8</t>
  </si>
  <si>
    <t>个人数字证书</t>
  </si>
  <si>
    <t>第三方CA机构颁发，用于个人身份认证</t>
  </si>
  <si>
    <t>张</t>
  </si>
  <si>
    <t>9</t>
  </si>
  <si>
    <t>设备/网站数字证书</t>
  </si>
  <si>
    <t>第三方CA机构颁发，用于设备或</t>
  </si>
  <si>
    <t>10</t>
  </si>
  <si>
    <t>国密门禁</t>
  </si>
  <si>
    <t>包含门禁管理系统、门禁密钥管理系统、门禁日志审计系统、发卡器、注入器、控制器、人脸识别读卡器、CPU卡、磁力锁、磁力锁支架、闭门器、开关配件等</t>
  </si>
  <si>
    <t>11</t>
  </si>
  <si>
    <t>国密监控</t>
  </si>
  <si>
    <t>包含安全视频加密系统、国密硬盘录像机、网络摄像机。</t>
  </si>
  <si>
    <t>智能化配套建设投资估算明细表</t>
  </si>
  <si>
    <t>表05</t>
  </si>
  <si>
    <t>会议室系统显示大屏</t>
  </si>
  <si>
    <t>LED显示屏</t>
  </si>
  <si>
    <t>1.显示屏类型：LED类型采用倒装共阴COB，像素构成1R1G1B，点间距≤1.25mm。
2.箱体内部采用双重辅助连接片设计，可正面调节平整度，可实现快速定位安装；支持模组、电源三合一板均前维护方式；支持热插拔、支持不关屏热拔抢修维护功能；模块支持X/Y/Z方向调节，模组和箱体间采用浮动式连接件设计，可精准调节平整度。
3.最高对比度≥20000:1；白平衡亮度≥800nit（0-100%无级可调，支持自动/手动/程序控制）；可视角度：水平≥175°，垂直≥175°；刷新频率≥3840Hz，采用PWM高清高阶驱动芯片，倍频刷新率提升2/4/8倍，电流增益调节范围1%~199%；智能色温；标准9300K，1000-18000K 可调，调节步长100K；色温误差：色温为9300K时，100%,75%,50%,25%四档电平白场调节色温误差≤100K。
4.电源板与箱体后盖直接接触，热量可通过PCB板直接导入后盖，后盖散热硅胶辅助散热，散热效果好。
5.产品正面防水的等级为IPX5，正面防尘等级为IP6X。</t>
  </si>
  <si>
    <t>㎡</t>
  </si>
  <si>
    <t>发送卡</t>
  </si>
  <si>
    <t>1路HDMI输入，1路DVI输入，USB控制，6路千兆网口输出，230万像素带载</t>
  </si>
  <si>
    <t>屏体结构及包边</t>
  </si>
  <si>
    <t>采用专用钢结构支架，拼接效果好，安装简单，美观轻巧。为保障显示屏的整体平整度及避免钢结构日久变形</t>
  </si>
  <si>
    <t>返看电视</t>
  </si>
  <si>
    <t>65英寸，含支架</t>
  </si>
  <si>
    <t>LED条屏</t>
  </si>
  <si>
    <t>≤P2.5全彩条屏，尺寸：根据现场实际情况定制尺寸，含控制卡、安装结构线缆辅材</t>
  </si>
  <si>
    <t>远程会诊（终端）</t>
  </si>
  <si>
    <t>配套硬件</t>
  </si>
  <si>
    <t>86寸企业智慧屏
定向麦克风
4K视频输入节点</t>
  </si>
  <si>
    <t>扩容实施</t>
  </si>
  <si>
    <t>3号楼二楼到22楼共21间(备份一套硬件)办公示教室进行远程会诊扩容。</t>
  </si>
  <si>
    <t>三</t>
  </si>
  <si>
    <t>ICU探视</t>
  </si>
  <si>
    <t>医院3号楼二、七、八层楼的ICU室进行ICU探视系统扩容软、硬件实施费用</t>
  </si>
  <si>
    <t>护士站探视主机</t>
  </si>
  <si>
    <t>尺寸：13.3英寸全高清触摸显示屏
CPU：ARM架构，6核CPU，最高主频为1.8GHz，
旋转角度：屏幕俯仰角度100度调整 
摄像头：内置1080P高清摄像头，自动对焦，画面实时同步
音频：指向数字麦克风、扬声器：功率：4Ω8W、频响：100～24000Hz、2寸防磁喇叭，音频特性、智能数字音频处理、384ms回声抵消、智能动态降噪、全双工、360°智能拾音
网络连接方式：WIFI、以太网，RJ45千兆自适应网口
接口、HDMI IN、HDMI OUT、USB*2
编码：支持4K VP9 and 4K 10bits H265/H264视频编解码 
电源：12V/3A</t>
  </si>
  <si>
    <t>家属探视端</t>
  </si>
  <si>
    <t>尺寸：21.5英寸全高清显示屏，电容式灵敏触摸屏：10点触摸 ，
CPU:CPU&gt;=6核，最高主频不低于1.8GHz
无线网络：支持内置4G/5G模组×1(支持电信、移动、联通三种4G/5G卡)网 
网线接口：LAN口×1、无线WIFI支持双WiFi 2.4G+5G，
接口：RJ45千兆自适应网口、电源接口、HDMI OUT、USB*2、type-C*1、3.5MM耳机插孔*1、TF卡槽接口*1 
编码：支持4K VP9 and 4K 10bits H265/H264视频编解码 
电源：12V/3A</t>
  </si>
  <si>
    <t>位置服务</t>
  </si>
  <si>
    <t>1号楼蓝牙AOA定位基站</t>
  </si>
  <si>
    <t>定位精度：0.3-1.0m
协议标准：蓝牙4.2及以上
频段范围：2.4GHz-2.485GHz
网络接口：10/100M/1000M RJ45
供电方式：IEEE 802.3af POE 48V</t>
  </si>
  <si>
    <t>3号楼蓝牙AOA定位基站</t>
  </si>
  <si>
    <t>软件应用</t>
  </si>
  <si>
    <t>位置服务平台口
地图绘制
地图信息库
导诊小程序
电子围栏
电子点名
自动化巡检</t>
  </si>
  <si>
    <t>五</t>
  </si>
  <si>
    <t>健康宣教信息发布</t>
  </si>
  <si>
    <t>液晶一体机</t>
  </si>
  <si>
    <r>
      <rPr>
        <sz val="10"/>
        <color theme="1"/>
        <rFont val="宋体"/>
        <charset val="134"/>
      </rPr>
      <t>壁挂或吊挂安装，液晶尺寸32英寸，屏显比例16：9，分辨率1366*768；
CPU：ARM 4核；
GPU：2核；
内存：1GB,外存储：eMMC 8GB；
系统：Android；
 整机额定功率≤60W，待机功率≤1W，工作电压220V50Hz，喇叭8</t>
    </r>
    <r>
      <rPr>
        <sz val="10"/>
        <color theme="1"/>
        <rFont val="Calibri"/>
        <charset val="134"/>
      </rPr>
      <t>Ω</t>
    </r>
    <r>
      <rPr>
        <sz val="10"/>
        <color theme="1"/>
        <rFont val="宋体"/>
        <charset val="134"/>
      </rPr>
      <t>5W；
音频接口：Headphone；
数据接口：USB；
通信接口：Ethernet:10/100Mbps；
图片格式：JPEG、BMP、PNG；
音频格式：MP3、WMA、AAC；
视频格式：RMVB、AVI、MPG、MKV、VOB、MP4。</t>
    </r>
  </si>
  <si>
    <r>
      <rPr>
        <sz val="10"/>
        <color theme="1"/>
        <rFont val="宋体"/>
        <charset val="134"/>
      </rPr>
      <t>壁挂或吊挂安装，液晶尺寸55英寸，屏显比例16：9，分辨率1920*1080；
CPU：ARM 4核；
GPU：G51；
内存：2GB；
外存储：eMMC 8GB；
系统：Android ；
整机额定功率≤135W，待机功率≤1W，工作电压220V50Hz，喇叭4</t>
    </r>
    <r>
      <rPr>
        <sz val="10"/>
        <color theme="1"/>
        <rFont val="Calibri"/>
        <charset val="134"/>
      </rPr>
      <t>Ω</t>
    </r>
    <r>
      <rPr>
        <sz val="10"/>
        <color theme="1"/>
        <rFont val="宋体"/>
        <charset val="134"/>
      </rPr>
      <t>8W；
视频接口：HDMI IN；
音频接口：Ear Out；
数据接口：USB；
通信接口：10/100Mbps；
音频格式：MP3/WMA/AAC/OGG；
高清视频格式:RMVB/AVI/MPG/MKV/TS/ASF/FLV/WebM；图片格式：JPEG/BMP/PNG。</t>
    </r>
  </si>
  <si>
    <r>
      <rPr>
        <sz val="10"/>
        <color theme="1"/>
        <rFont val="宋体"/>
        <charset val="134"/>
      </rPr>
      <t>落地安装， 液晶尺寸55英寸*1，屏显比例9：16，分辨率：1920*1080；
CPU：ARM 4核；
GPU：G51；
内存：2GB；
外存储：eMMC 8GB；
系统：Android 8.0；
整机额定功率≤120W*1，待机功率≤1W，工作电压 AC220V 50HZ；
喇叭：4</t>
    </r>
    <r>
      <rPr>
        <sz val="10"/>
        <color theme="1"/>
        <rFont val="Calibri"/>
        <charset val="134"/>
      </rPr>
      <t>Ω</t>
    </r>
    <r>
      <rPr>
        <sz val="10"/>
        <color theme="1"/>
        <rFont val="宋体"/>
        <charset val="134"/>
      </rPr>
      <t>8W；
数据接口：USB；
通信接口：10/100Mbps；
音频格式：MP3/WMA/AAC/OGG；
高清视频格式:RMVB/AVI/MPG/MKV/TS/ASF/FLV/WebM；图片格式：JPEG/BMP/PNG。</t>
    </r>
  </si>
  <si>
    <t>六</t>
  </si>
  <si>
    <t>二次分诊硬件</t>
  </si>
  <si>
    <t>网络液晶一体机（22英寸）</t>
  </si>
  <si>
    <r>
      <rPr>
        <sz val="10"/>
        <color theme="1"/>
        <rFont val="宋体"/>
        <charset val="134"/>
      </rPr>
      <t>壁挂安装，液晶尺寸22英寸，屏显比例16：9，分辨率1920×1080；
CPU：ARM 4核；
GPU：2核；
内存：1GB,外存储：eMMC 8GB；
系统：Android ，整机额定功率≤35W，待机功率≤1W，工作电压220V50Hz，喇叭4</t>
    </r>
    <r>
      <rPr>
        <sz val="10"/>
        <color theme="1"/>
        <rFont val="Calibri"/>
        <charset val="134"/>
      </rPr>
      <t>Ω</t>
    </r>
    <r>
      <rPr>
        <sz val="10"/>
        <color theme="1"/>
        <rFont val="宋体"/>
        <charset val="134"/>
      </rPr>
      <t>2W；
音频接口：Headphone；
数据接口：USB；
通信接口：Ethernet:10/100Mbps；
图片格式：JPEG、BMP、PNG；
音频格式：MP3、WMA、AAC；
视频格式：RMVB、AVI、MPG、MKV、VOB、MP4。</t>
    </r>
  </si>
  <si>
    <t>网络液晶一体机（43英寸）</t>
  </si>
  <si>
    <r>
      <rPr>
        <sz val="10"/>
        <color theme="1"/>
        <rFont val="宋体"/>
        <charset val="134"/>
      </rPr>
      <t>壁挂或吊挂安装，液晶尺寸43英寸，屏显比例16：9，分辨率1920*1080；
CPU：ARM 4核；
GPU：G51；
内存：2GB，外存储：eMMC 8GB；
系统：Android ；
整机额定功率≤100W，待机功率≤1W，工作电压220V50Hz，喇叭4</t>
    </r>
    <r>
      <rPr>
        <sz val="10"/>
        <color theme="1"/>
        <rFont val="Calibri"/>
        <charset val="134"/>
      </rPr>
      <t>Ω</t>
    </r>
    <r>
      <rPr>
        <sz val="10"/>
        <color theme="1"/>
        <rFont val="宋体"/>
        <charset val="134"/>
      </rPr>
      <t>8W；
视频接口：HDMI IN；
音频接口：Ear Out；
数据接口：USB；
通信接口：10/100Mbps；
音频格式：MP3/WMA/AAC/OGG；
视频格式：RMVB/AVI/MPG/MKV/TS/ASF/FLV/WebM；
图片格式：JPEG/BMP/PNG。</t>
    </r>
  </si>
  <si>
    <t>网络液晶一体机（55英寸）</t>
  </si>
  <si>
    <t>智能自助服务终端</t>
  </si>
  <si>
    <r>
      <rPr>
        <sz val="10"/>
        <color theme="1"/>
        <rFont val="宋体"/>
        <charset val="134"/>
      </rPr>
      <t>落地摆放，支持触摸，支持磁条卡，支持条形码扫描，支持打印，液晶尺寸22英寸，屏显比例9：16，分辨率1920×1080；
CPU：ARM 4核；
GPU：2核；
内存：2GB；
外存储：eMMC 8GB；
系统：Android；
整机额定功率≤50W，待机功率≤1W，工作电压220V；
通信接口：Ethernet:10/100Mbps；
喇叭：4</t>
    </r>
    <r>
      <rPr>
        <sz val="10"/>
        <color theme="1"/>
        <rFont val="Calibri"/>
        <charset val="134"/>
      </rPr>
      <t>Ω</t>
    </r>
    <r>
      <rPr>
        <sz val="10"/>
        <color theme="1"/>
        <rFont val="宋体"/>
        <charset val="134"/>
      </rPr>
      <t>/2W；
图片格式：JPEG、BMP、PNG；
音频格式：MP3、WMA、AAC；
视频格式：RMVB、AVI、MPG、MKV、VOB、MP4。</t>
    </r>
  </si>
  <si>
    <t>功放</t>
  </si>
  <si>
    <t>功放尺寸：243*200*66（mm)
麦克风输入：2路
线路输入：2路
输出功率：40w-60w
输出阻抗：4-16欧/100V
频率响应：40-18KHz
总谐波失真：≤0.2%（额定输出功率时）
供电电压：200-240V</t>
  </si>
  <si>
    <t>喇叭</t>
  </si>
  <si>
    <t>喇叭单元6.5寸，功率大小3-6W，安装开孔165mm，外部尺寸198mm*50mm 定压输入70-100v</t>
  </si>
  <si>
    <t>设备名称</t>
  </si>
  <si>
    <t>设备参数</t>
  </si>
  <si>
    <t>部门确认情况</t>
  </si>
  <si>
    <t>信息发布</t>
  </si>
  <si>
    <t>批复金额：852400</t>
  </si>
  <si>
    <t>信息发布屏（43英寸）</t>
  </si>
  <si>
    <t>壁挂或吊挂安装，液晶尺寸43英寸，屏显比例9：16
CPU：ARM 4核；
GPU：2核；
内存：1GB,外存储：eMMC 8GB；
系统：Android；
 整机额定功率≤60W，待机功率≤1W，工作电压220V50Hz，喇叭8Ω5W；
音频接口：Headphone；
数据接口：USB；
通信接口：Ethernet:10/100Mbps；
图片格式：JPEG、BMP、PNG；
音频格式：MP3、WMA、AAC；
视频格式：RMVB、AVI、MPG、MKV、VOB、MP4。</t>
  </si>
  <si>
    <t>信息发布屏（55英寸）</t>
  </si>
  <si>
    <t>壁挂或吊挂安装，液晶尺寸55英寸，屏显比例16：9，分辨率1920*1080；
CPU：ARM 4核；
GPU：G51；
内存：2GB；
外存储：eMMC 8GB；
系统：Android ；
整机额定功率≤135W，待机功率≤1W，工作电压220V50Hz，喇叭4Ω8W；
视频接口：HDMI IN；
音频接口：Ear Out；
数据接口：USB；
通信接口：10/100Mbps；
音频格式：MP3/WMA/AAC/OGG；
高清视频格式:RMVB/AVI/MPG/MKV/TS/ASF/FLV/WebM；图片格式：JPEG/BMP/PNG</t>
  </si>
  <si>
    <t>信息发布终端管理软件</t>
  </si>
  <si>
    <t>信息发布系统终端管理软件，汇聚在医院宣教信息（如：视频、图片、文本、Flash、数据、网页等）通过网络按需求推送至分布在各处的多媒体一体机设备上显示。系统功能包括终端控制、远程监控、统一管理、模板管理、素材管理、播放管理、即时插播、权限管理、审核管理、应急管理、日志管理等。</t>
  </si>
  <si>
    <t>信息发布终端授权</t>
  </si>
  <si>
    <t>信息发布终端软件，接受由信息发布系统软件推送的医院宣教信息（如：视频、图片、文本、Flash、数据、网页等）并进行显示。</t>
  </si>
  <si>
    <t>显示页面定制</t>
  </si>
  <si>
    <t>根据医院需求，定制设计显示页面</t>
  </si>
  <si>
    <t>与现有信息发布系统对接</t>
  </si>
  <si>
    <t>新建信息发布系统终端管理软件与医院现有信息发布系统进行对接</t>
  </si>
  <si>
    <t>在现有系统上进行扩容</t>
  </si>
  <si>
    <t>二次分诊</t>
  </si>
  <si>
    <t>批复金额：722275.00</t>
  </si>
  <si>
    <t>排队叫号分诊屏（22英寸）</t>
  </si>
  <si>
    <t>壁挂安装，液晶尺寸22英寸，屏显比例16：9，分辨率1920×1080；
CPU：ARM 4核；
GPU：2核；
内存：1GB,外存储：eMMC 8GB；
系统：Android ，整机额定功率≤35W，待机功率≤1W，工作电压220V50Hz，喇叭4Ω2W；
音频接口：Headphone；
数据接口：USB；
通信接口：Ethernet:10/100Mbps；
图片格式：JPEG、BMP、PNG；
音频格式：MP3、WMA、AAC；
视频格式：RMVB、AVI、MPG、MKV、VOB、MP4；</t>
  </si>
  <si>
    <t>排队叫号分诊屏（43英寸）</t>
  </si>
  <si>
    <t>壁挂或吊挂安装，液晶尺寸43英寸，屏显比例16：9，分辨率1920*1080；
CPU：ARM 4核；
GPU：G51；
内存：2GB，外存储：eMMC 8GB；
系统：Android ；
整机额定功率≤100W，待机功率≤1W，工作电压220V50Hz，喇叭4Ω8W；
视频接口：HDMI IN；
音频接口：Ear Out；
数据接口：USB；
通信接口：10/100Mbps；
音频格式：MP3/WMA/AAC/OGG；
视频格式：RMVB/AVI/MPG/MKV/TS/ASF/FLV/WebM；
图片格式：JPEG/BMP/PNG；</t>
  </si>
  <si>
    <t>排队叫号分诊屏（55英寸）</t>
  </si>
  <si>
    <t>壁挂或吊挂安装，液晶尺寸55英寸，屏显比例16：9，分辨率1920*1080；
CPU：ARM 4核；
GPU：G51；
内存：2GB；
外存储：eMMC 8GB；
系统：Android ；
整机额定功率≤135W，待机功率≤1W，工作电压220V50Hz，喇叭4Ω8W；
视频接口：HDMI IN；
音频接口：Ear Out；
数据接口：USB；
通信接口：10/100Mbps；
音频格式：MP3/WMA/AAC/OGG；
高清视频格式:RMVB/AVI/MPG/MKV/TS/ASF/FLV/WebM；图片格式：JPEG/BMP/PNG；</t>
  </si>
  <si>
    <t>自助报到机</t>
  </si>
  <si>
    <t>材质：五金结构/钢化玻璃；安装：立式；颜色：白色；CPU：四核 Cortex-A17，主频最高达 1.8GHz；GPU：Mali-T 764；内存：2GB；外存储：8GB；系统：Android；尺寸：22寸；屏显比例：16：9；分辨率：1920*1080；</t>
  </si>
  <si>
    <t>排队叫号终端管理软件</t>
  </si>
  <si>
    <t>排队叫号统终端管理软件，系统功能包括分诊台管理、医生工作站管理、排队队列管理、叫号策略管理等功能模块。</t>
  </si>
  <si>
    <t>语音库模块及授权</t>
  </si>
  <si>
    <t>支持TTS语音搜索引擎技术，使系统能够同步、清晰和准确的发音。支持患者和医生姓名呼叫。支持中文、英文和数字的语音合成，并将页面信息、文本信息直接合成为语音信息；合成语音的语速可调节，并且支持句中个别字、词的语速可独立调节。</t>
  </si>
  <si>
    <t>排队叫号终端授权</t>
  </si>
  <si>
    <t>安装在各个尺寸一体机上，主要解决设备安全，防止病毒攻击、防止内容非法下载、防止网络盗链。支持设备自动安全检测，支持自动内核更新等功能。</t>
  </si>
  <si>
    <t>护士分诊台客户端软件授权</t>
  </si>
  <si>
    <t>安装在护士分诊台电脑，用于一级分诊调号，手动叫号等功能。支持自动、手动分诊。功能包括：可查看当前诊区的每个队列叫号情况；支持按单个队列方式列表显示排队信息；支持按医生/诊位方式列表显示排队信息；支持列表显示时的状态筛选；支持刷就诊卡、扫描条码检索患者，通过手动输入患者的挂号序号、患者姓名查找患者；支持为患者指派医生或诊室；支持已叫号患者重置为“初诊等候”、“过号等候”、“复诊等候”就诊状态，重新进入候诊排队队列；支持手动为特殊患者设置“优先”状态（优先状态下的患者处于叫号第一优先级）；支持过号患者惩罚机制（首个过号患者调整至当前呼叫顺位后的N位）；支持过号患者与初诊患者间隔呼叫；支持预留号功能（重新生成排队序号时，预留排队序号给某些特殊患者）；支持叫号（可呼叫患者到固定的区域，如：请xx患者到分诊台处等）；支持未分队列的患者报道和转诊；支持手动更新同步患者数据；支持手动录入患者数据；支持打印排队序号（重新生成的排队序号、his挂号产生的排队序号）；支持医生与排队队列的排班设置；90秒自动刷新分诊台，支持手动即时刷新分诊台；</t>
  </si>
  <si>
    <t>医生工作站客户端软件授权</t>
  </si>
  <si>
    <t>安装在医生工作站内，用于医生自主叫号，一个工作站一个。功能包括：呼叫分为顺呼模式、选叫模式；支持顺序呼叫、重新呼叫；支持诊结、过号的功能；支持暂停就诊功能；支持查看当前医生/诊位呼叫情况（候诊人数、已就诊人数、过号人数、正在就诊的患者信息）；支持功能按钮快捷键方式，可自定义设置快捷键；支持有新患者时，在PC通知区域弹出消息框提示；支持悬浮窗自动隐藏；支持列表查看候诊患者的相关信息（选叫模式）；支持弃号操作（选叫模式）；医技科室支持多项检查情况下锁定该患者信息，诊结时提示是否释放锁定或者诊结全部，支持显示患者检查项。（选叫模式）；</t>
  </si>
  <si>
    <t>HIS系统对接</t>
  </si>
  <si>
    <t>HIS接口调用</t>
  </si>
  <si>
    <t>ICU探视设备</t>
  </si>
  <si>
    <t>批复金额：211225.00</t>
  </si>
  <si>
    <t>尺寸：13.3英寸全高清触摸显示屏
CPU：ARM架构，6核CPU，最高主频为1.8GHz，
旋转角度：屏幕俯仰角度100度调整 
摄像头：内置1080P高清摄像头，自动对焦，画面实时同步
音频：指向数字麦克风、扬声器：功率：4Ω8W、频响：100～24000Hz、2寸防磁喇叭，音频特性、智能数字音频处理、384ms回声抵消、智能动态降噪、全双工、360°智能拾音
网络连接方式：WIFI、以太网，RJ45千兆自适应网口
接口、HDMI IN、HDMI OUT、USB*2
编码：支持4K VP9 and 4K 10bits H265/H264视频编解码 
电源：12V/3A
提供软件功能包括：探视系统软件、移动端探视、视频录制、探视监管、时间设定、强制切断、设备监控、插播、音量调节、时间提醒、信息显示终端软件</t>
  </si>
  <si>
    <t>含软件授权</t>
  </si>
  <si>
    <t>尺寸：21.5英寸全高清显示屏，电容式灵敏触摸屏：10点触摸 
CPU:CPU&gt;=6核，最高主频不低于1.8GHz
无线网络：支持内置4G/5G模组×1(支持电信、移动、联通三种4G/5G卡)网 
网线接口：LAN口×1、无线WIFI支持双WiFi 2.4G+5G，
接口：RJ45千兆自适应网口、电源接口、HDMI OUT、USB*2、type-C*1、3.5MM耳机插孔*1、TF卡槽接口*1 
编码：支持4K VP9 and 4K 10bits H265/H264视频编解码 
电源：12V/3A</t>
  </si>
  <si>
    <t>移动平板及配套移动支架</t>
  </si>
  <si>
    <t>患者端移动平板及配套移动支架
用于探视视讯通话
摄像头：内置1080P高清摄像头，自动对焦，画面实时同步
音频：指向数字麦克风、扬声器</t>
  </si>
  <si>
    <t>系统或设备名称</t>
  </si>
  <si>
    <t>系统或设备参数</t>
  </si>
  <si>
    <t>智慧运维系统</t>
  </si>
  <si>
    <t>批复金额：2484000.00</t>
  </si>
  <si>
    <t>需求分析</t>
  </si>
  <si>
    <t>1.项目整体各功能模块需求调研，对模块功能、功能定位、业务流程等进行调研确认。
2.项目的前期沟通，各方资源协调，上线时间配合，流程申请，实施人员入场，验收整理、文档编写整理、会议汇报准备等。</t>
  </si>
  <si>
    <t>系统分析师</t>
  </si>
  <si>
    <t>详细设计</t>
  </si>
  <si>
    <t>1.业务数据流程设计，设计说明、流程设计的定义，包括格式的约定及错误处理。
2.数据读取方式、数据来源详细设计。</t>
  </si>
  <si>
    <t>系统架构师</t>
  </si>
  <si>
    <t>软件开发</t>
  </si>
  <si>
    <t>基础业务中台管理系统</t>
  </si>
  <si>
    <t>3.1.1</t>
  </si>
  <si>
    <t>人员信息管理</t>
  </si>
  <si>
    <t>人员信息实现对人员的管理与维护，包括基本信息、工作信息、证书管理、岗位人员的适岗信息。</t>
  </si>
  <si>
    <t>软件开发工程师</t>
  </si>
  <si>
    <t>3.1.2</t>
  </si>
  <si>
    <t>空间信息管理</t>
  </si>
  <si>
    <t>空间分类、空间台账、空间平面图</t>
  </si>
  <si>
    <t>3.1.3</t>
  </si>
  <si>
    <t>组织信息管理</t>
  </si>
  <si>
    <t>组织分类管理、组织台账管理</t>
  </si>
  <si>
    <t>3.1.4</t>
  </si>
  <si>
    <t>资产信息管理</t>
  </si>
  <si>
    <t>统一设备字典管理、资产分类管理、资产台账管理</t>
  </si>
  <si>
    <t>3.1.5</t>
  </si>
  <si>
    <t>文档信息管理</t>
  </si>
  <si>
    <t>文档分类管理、文档台账管理</t>
  </si>
  <si>
    <t>3.1.6</t>
  </si>
  <si>
    <t>服务商信息管理</t>
  </si>
  <si>
    <t>服务商分类管理、服务商台账管理</t>
  </si>
  <si>
    <t>3.1.7</t>
  </si>
  <si>
    <t>用户管理</t>
  </si>
  <si>
    <t>用户台账、平台角色管理、子系统角色管理、用户角色绑定</t>
  </si>
  <si>
    <t>3.1.8</t>
  </si>
  <si>
    <t>角色权限管理</t>
  </si>
  <si>
    <t>系统角色管理、统一权限管理、用户角色绑定</t>
  </si>
  <si>
    <t>3.1.9</t>
  </si>
  <si>
    <t>统一登录管理</t>
  </si>
  <si>
    <t>子系统注册管理、用户登录管理、系统跳转管理、登录记录管理</t>
  </si>
  <si>
    <t>3.1.10</t>
  </si>
  <si>
    <t>工作流管理</t>
  </si>
  <si>
    <t>可视化流程编辑、流程节点管理</t>
  </si>
  <si>
    <t>3.1.11</t>
  </si>
  <si>
    <t>服务中台工单基础功能管理</t>
  </si>
  <si>
    <t>流程管理、类型管理、自定义工单、任务派发、计划工单、接单管理、任务管理、完工管理、验收管理</t>
  </si>
  <si>
    <t>3.1.12</t>
  </si>
  <si>
    <t>计划管理</t>
  </si>
  <si>
    <t>计划编辑、计划提升、任务管理、消息推送管理、系统运维管理</t>
  </si>
  <si>
    <t>3.1.13</t>
  </si>
  <si>
    <t>数据安全管理</t>
  </si>
  <si>
    <t>数据访问安全管理、数据备份</t>
  </si>
  <si>
    <t>可视化数字孪生引擎</t>
  </si>
  <si>
    <t>3.2.1</t>
  </si>
  <si>
    <t>BIM数据轻量化模型重建</t>
  </si>
  <si>
    <t>对医院13.7万平米建筑面积（原有区域4.5万+在建项目9.2万）进行BIM数据轻量化模型重建
支持多种类型模型格式导入，包括：FBX、3DS、STL、OSGB、OBJ、DAE、DGN 、DWF、IGES、RVT；
支持广域GIS地图模型，三维园区模型以及室内三维模型的渲染与展示；
支持不同精细级别的模型展示，包括，白模模型、精细贴图模型、实景航拍模型的渲染展示；
支持管线模型，包括水管道、气体管道、强电线缆、弱电线缆，以及线路上的接头、开关等设施的渲染与展示；</t>
  </si>
  <si>
    <t>3.2.2</t>
  </si>
  <si>
    <t>模型展示效果增强</t>
  </si>
  <si>
    <t>对医院13.7万平米建筑面积（原有区域4.5万+在建项目9.2万）进行模型展示效果增强
支持景物及环境效果增强、动画渲染、图纸管理
支持设备三维模型和组态模型自由切换，在一个界面根据不同业务需要显示不同的模型；
楼层二维三维模型一键切换；</t>
  </si>
  <si>
    <t>3.2.3</t>
  </si>
  <si>
    <t>空间数据可视化</t>
  </si>
  <si>
    <t>对医院13.7万平米建筑面积（原有区域4.5万+在建项目9.2万）进行空间数据可视化
实现院区、楼宇、楼层、分区、房间多级空间管理，可实现对空间的功能类型、所属科室、空间面积等多种属性进行管理，通过多种维度的统计分析，实现对空间的精细化管理。</t>
  </si>
  <si>
    <t>智能移动应用终端系统</t>
  </si>
  <si>
    <t>3.3.1</t>
  </si>
  <si>
    <t>配置注册管理</t>
  </si>
  <si>
    <t>系统配置、用户登录管理、密码重置、用户注册，支持通过微信小程序等移动应用查看系统运行数据和报警数据</t>
  </si>
  <si>
    <t>3.3.2</t>
  </si>
  <si>
    <t>消息管理</t>
  </si>
  <si>
    <t>消息提醒、消息状态、消息处置</t>
  </si>
  <si>
    <t>3.3.3</t>
  </si>
  <si>
    <t>代办事项</t>
  </si>
  <si>
    <t>个人待办工作的清单的统一查看入口</t>
  </si>
  <si>
    <t>3.3.4</t>
  </si>
  <si>
    <t>设备设施管理</t>
  </si>
  <si>
    <t>提供对医院管理设备的统一管理入口，可查看设备台账，设备巡检，设备保养，维修等日常设备运维工作的执行情况，并提供多种维度的数据分析。</t>
  </si>
  <si>
    <t>3.3.5</t>
  </si>
  <si>
    <t>运行监测</t>
  </si>
  <si>
    <t>提供对各类设备设施，以及空间环境的状态监测，并根据设定的阈值按照不同颜色展示设备的状态情况。</t>
  </si>
  <si>
    <t>3.3.6</t>
  </si>
  <si>
    <t>空间管理</t>
  </si>
  <si>
    <t>支持按空间总数、闲置空间、建筑面积、公区面积、使用面积、功能类型等方式对空间进行查询。</t>
  </si>
  <si>
    <t>3.3.7</t>
  </si>
  <si>
    <t>服务品质管理</t>
  </si>
  <si>
    <t>支持按服务总览数据包括工单数量，完工率，完工效率，回访率等，同时支持对满意度，投诉量等数据的综合查看与分析。</t>
  </si>
  <si>
    <t>3.3.8</t>
  </si>
  <si>
    <t>能耗查看</t>
  </si>
  <si>
    <t>提供按今日、本周、本月、本年方式进行水、电等能耗数据的统计和同环比的分析，以及统计各类能耗的费用展示和实际发生的费用</t>
  </si>
  <si>
    <t>3.3.9</t>
  </si>
  <si>
    <t>个人信息修改与维护</t>
  </si>
  <si>
    <t>完善/修改个人信息、当前版本、服务跟踪、隐私协议、消息设置</t>
  </si>
  <si>
    <t>智能一站式服务综合管理系统</t>
  </si>
  <si>
    <t>3.4.1</t>
  </si>
  <si>
    <t>一站式服务调度中心</t>
  </si>
  <si>
    <t>任务提醒、调度分配、来电弹屏、新建工单、修改工单、工单优先级管理、紧急联系人、通话管理、计划工单、自动派发工单、高频报修分析、待办事项管理、投诉管理、电话回访、坐席选择、工单督办</t>
  </si>
  <si>
    <t>3.4.2</t>
  </si>
  <si>
    <t>维修管理</t>
  </si>
  <si>
    <t>报修登记、任务提醒、维修派工、工单打印、维修接单、工单暂停及恢复、工单转新单、工单作废、工单进度查询、维修挂单、维修完工、维修用料登记、维修工时费用登记、接单任务、维修任务、维修抢单、完工任务、移动报障、短信提醒、微信工单提醒</t>
  </si>
  <si>
    <t>3.4.3</t>
  </si>
  <si>
    <t>移动报修</t>
  </si>
  <si>
    <t>快速报修、拍照上传、维修快速定位、进度查询、状态跟踪、在线评价、历史查询、常用地址管理、微信状态提醒</t>
  </si>
  <si>
    <t>3.4.4</t>
  </si>
  <si>
    <t>报表管理</t>
  </si>
  <si>
    <t>维修统计查询、工作量报表、维修用料查询、定制报表、例行报告管理</t>
  </si>
  <si>
    <t>3.4.5</t>
  </si>
  <si>
    <t>大屏管理</t>
  </si>
  <si>
    <t>维修大屏、工人大屏</t>
  </si>
  <si>
    <t>智能资产台账管理系统</t>
  </si>
  <si>
    <t>3.5.1</t>
  </si>
  <si>
    <t>资产分类管理</t>
  </si>
  <si>
    <t>国标分类管理、专业类别分类管理、归口部门分类管理</t>
  </si>
  <si>
    <t>3.5.2</t>
  </si>
  <si>
    <t>资产台账管理</t>
  </si>
  <si>
    <t>台账信息维护、业务信息管理、二维码管理、运维信息管理</t>
  </si>
  <si>
    <t>3.5.3</t>
  </si>
  <si>
    <t>资产档案管理</t>
  </si>
  <si>
    <t>基础档案管理、运行档案管理</t>
  </si>
  <si>
    <t>设备设施使用运维系统</t>
  </si>
  <si>
    <t>3.6.1</t>
  </si>
  <si>
    <t>科室报修管理、工单调度中心管理、接单处置管理、维修验收、维修结算管理、维修配件管理、工单统计</t>
  </si>
  <si>
    <t>3.6.2</t>
  </si>
  <si>
    <t>巡检/保养管理</t>
  </si>
  <si>
    <t>保养设备管理、养护日历、计划管理、工作模板管理、临时任务、养护工作提醒、排班管理</t>
  </si>
  <si>
    <t>3.6.3</t>
  </si>
  <si>
    <t>知识库管理</t>
  </si>
  <si>
    <t>维修知识库、保养知识库</t>
  </si>
  <si>
    <t>后勤指挥中心调度客户端软件</t>
  </si>
  <si>
    <t>3.7.1</t>
  </si>
  <si>
    <t>三屏联动</t>
  </si>
  <si>
    <t>一机三屏操作、数模联动</t>
  </si>
  <si>
    <t>3.7.2</t>
  </si>
  <si>
    <t>设备运行监测管理</t>
  </si>
  <si>
    <t>对接系统运行查看、报警实时分析、报警来源分析、实时报警数据、统计分析</t>
  </si>
  <si>
    <t>3.7.3</t>
  </si>
  <si>
    <t>报警综合管理</t>
  </si>
  <si>
    <t>报警信息、关联视频、报警声音提示、报警简要信息</t>
  </si>
  <si>
    <t>3.7.4</t>
  </si>
  <si>
    <t>后勤管理中心</t>
  </si>
  <si>
    <t>地图操作、建筑总览、空间总览、楼层可视化、空间统计</t>
  </si>
  <si>
    <t>3.7.5</t>
  </si>
  <si>
    <t>运行保障中心</t>
  </si>
  <si>
    <t>统一运行监测、维修管理汇总、巡检管理汇总、保养管理汇总</t>
  </si>
  <si>
    <t>3.7.6</t>
  </si>
  <si>
    <t>服务班组、服务工作综合分析、服务工单动态、后勤设备状态分析、今日任务分析</t>
  </si>
  <si>
    <t>综合能耗可视化</t>
  </si>
  <si>
    <t>3.8.1</t>
  </si>
  <si>
    <t>可视化展示</t>
  </si>
  <si>
    <t>用能总览、抄表维度、抄表曲线、多维度监控</t>
  </si>
  <si>
    <t>3.8.2</t>
  </si>
  <si>
    <t>能耗门户首页</t>
  </si>
  <si>
    <t>支持页面组态管理、组态页面后台管理、组件库扩充等，包含（项目介绍、能耗同环比概览、KPI仪表盘、能耗排名、重点区域用能、能源成本分析、告警事件分析、关联分析组件、单位面积能耗排名、用能分项占比等10类）</t>
  </si>
  <si>
    <t>3.8.3</t>
  </si>
  <si>
    <t>告警管理</t>
  </si>
  <si>
    <t>告警汇总分析、系统自监控告警、设备故障告警</t>
  </si>
  <si>
    <t>3.8.4</t>
  </si>
  <si>
    <t>用能分析</t>
  </si>
  <si>
    <t>能耗平衡结构图、能耗综合查询、能耗结构分析、时间段分析、对比分析、峰平谷分析、能流平衡、能耗分析、能耗对比、能耗排名、关联分析、能耗异常检测、科室分摊与考核、能效专家、能源大脑</t>
  </si>
  <si>
    <t>3.8.5</t>
  </si>
  <si>
    <t>报表方案、报表仓库、标签搜索</t>
  </si>
  <si>
    <t>3.8.6</t>
  </si>
  <si>
    <t>成本管理</t>
  </si>
  <si>
    <t>核算单位费价绑定、账单核算</t>
  </si>
  <si>
    <t>3.8.7</t>
  </si>
  <si>
    <t>配置管理</t>
  </si>
  <si>
    <t>能源配置、规约管理、规约方案管理、自动采集计量测点、分析模型配置流程、分析对象配置、分析树配置、费价模型管理</t>
  </si>
  <si>
    <t>3.8.8</t>
  </si>
  <si>
    <t>绩效管理</t>
  </si>
  <si>
    <t>定额用量、定额指标、能效对标、指标管理、定额管理</t>
  </si>
  <si>
    <t>供配电监测管理可视化</t>
  </si>
  <si>
    <t>3.9.1</t>
  </si>
  <si>
    <t>配电模型可视化</t>
  </si>
  <si>
    <t>组态视图可视化、实时状态、配电设备维修可视化、配电保养可视化、配电巡检可视化、配电关联医疗设备</t>
  </si>
  <si>
    <t>3.9.2</t>
  </si>
  <si>
    <t>运行总览</t>
  </si>
  <si>
    <t>配电室运行概况、变压器监测、视频监控、配电系统图</t>
  </si>
  <si>
    <t>3.9.3</t>
  </si>
  <si>
    <t>电力监测</t>
  </si>
  <si>
    <t>电力数据、平均功率因数、谐波监测</t>
  </si>
  <si>
    <t>3.9.4</t>
  </si>
  <si>
    <t>数据报表</t>
  </si>
  <si>
    <t>电力极值报表、电力运行日报、用能报表、分时段用电</t>
  </si>
  <si>
    <t>3.10</t>
  </si>
  <si>
    <t>第三方系统数据对接开发</t>
  </si>
  <si>
    <t>3.10.1</t>
  </si>
  <si>
    <t>建筑设备监控系统接口</t>
  </si>
  <si>
    <t>建筑设备监控系统提供BACnet协议或OPC服务与平台对接，完成对空调冷源、空调末端设备、送排风设备、给排水系统的监控；空调系统及送排风设备：监视设备运行状态、手自动状态、故障报警等状态；给排水系统：监视集水坑高低液位情况，高液位报警；新风系统：监测新风机组的运行状态、新风机机组的送风温度等；空气处理机组：监测空气处理机组的运行状态、送风温湿度、回风温湿度、CO2浓度等。</t>
  </si>
  <si>
    <t>3.10.2</t>
  </si>
  <si>
    <t>给排水系统接口</t>
  </si>
  <si>
    <t>监视水泵手自动状态、故障状态、运行状态、开启，关闭管理、集水坑高低液位</t>
  </si>
  <si>
    <t>3.10.3</t>
  </si>
  <si>
    <t>冷热源系统接口</t>
  </si>
  <si>
    <t>监视制冷主机、冷冻泵、冷却泵、冷却塔运行状态、故障状态手自动状态、制冷主机内部参数、循环水泵：末端压差的运行数据与报警信息。
冷却塔：进出水温度、水位的运行数据</t>
  </si>
  <si>
    <t>3.10.4</t>
  </si>
  <si>
    <t>电梯系统接口</t>
  </si>
  <si>
    <t>在电子地图上显示电梯的楼层位置
提供所有电梯运行及故障状态；
监视电梯上下行方向</t>
  </si>
  <si>
    <t>3.10.5</t>
  </si>
  <si>
    <t>能源计量管理系统接口</t>
  </si>
  <si>
    <t>能源计量管理系统提供接口协议与平台对接；监测用水量、用电量、空调冷量等数据；实时及历史用水量、电度、空调用冷量一览表；监测电表、水表、空调冷量表的在线、离线状态；对未来用水量、电度、空调用冷量进行预测。</t>
  </si>
  <si>
    <t>3.10.6</t>
  </si>
  <si>
    <t>智能照明系统接口</t>
  </si>
  <si>
    <t>智能照明系统提供标准接口协议与平台对接；以电子地图方式展示各照明设备分布情况及区域信息；监视各主要照明回路的状态与报警，在智能照明系统开放各个回路的开、关控制权限的情况下，可视化集成系统实现对各个照明回路的控制功能；监测照明设备的运行模式，并可设置常见模式进行控制。</t>
  </si>
  <si>
    <t>3.10.7</t>
  </si>
  <si>
    <t>信息引导及发布系统接口</t>
  </si>
  <si>
    <t>信息引导及发布系统提供标准接口协议与平台对接，可视化方式查看信息发布设备分布情况；完成对信息导引及发布系统进行集中监控管理，能够显示信息导引与发布系统的实时数据；监测并显示信息发布系统的启停状态状态；可通过截屏方式获取前段播放内容。</t>
  </si>
  <si>
    <t>3.10.8</t>
  </si>
  <si>
    <t>停车场管理系统/停车场车位引导系统接口</t>
  </si>
  <si>
    <t>停车场管理系统提供标准接口协议与平台对接；完成对采集车辆进出及车牌的记录，并为其他系统提供数据；可实时查询车流量数据，对数据进行统计查询；对车流量数据按小时、天、月进行趋势统计分析。
停车场车位引导系统提供标准接口协议与平台对接；监测车位探测器、LED显示屏的工作及故障状态；监测每个车位的占用及空闲情况；对车位的占用情况进行实时统计。</t>
  </si>
  <si>
    <t>3.10.9</t>
  </si>
  <si>
    <t>公共广播系统接口</t>
  </si>
  <si>
    <t>应实现背景音乐播放状态的显示（包括音量、设备工作状态）；应能以电子地图和菜单方式管理所有的广播设备等；当背景音乐设备工作异常，应能通过显示或声音方式提出报警；可读取功放设备多媒体文件信息，进行音源控制切换功能；在系统提供权限的条件下，能实现广播设备的开关控制、音量控制和音量调节。</t>
  </si>
  <si>
    <t>3.10.10</t>
  </si>
  <si>
    <t>机房监控系统接口</t>
  </si>
  <si>
    <t>监测专用空调的空调回风温度、湿度、故障报警；开关状态。</t>
  </si>
  <si>
    <t>3.10.11</t>
  </si>
  <si>
    <t>视频安防监控系统接口</t>
  </si>
  <si>
    <t>展示所有视频监控设备的分布情况；可实时监视各种摄像机的位置与状态以及图象信号；实现从监控工作站的室内空间电子地图中点击摄像头调出实时动态监控的图像；</t>
  </si>
  <si>
    <t>3.10.12</t>
  </si>
  <si>
    <t>出入口控制系统接口</t>
  </si>
  <si>
    <t>出入口控制系统提供标准接口协议与本系统对接；通过电子地图的方式查看重要消门禁分布情况；实时监测出入口状态并记录电锁或门磁的开关状态（要求提供门磁反馈信号）、出入口的开关控制、考勤、会议签到、消费系统的记录查询；</t>
  </si>
  <si>
    <t>3.10.13</t>
  </si>
  <si>
    <t>入侵报警系统接口</t>
  </si>
  <si>
    <t>入侵报警系统提供标准接口协议与本系统对接；以电子地图方式管理所有的感应探头，实时监测入侵报警的故障及运行状态；并配置为视频监控系统的联动进行报警。 报警时能触发报警点旁边的摄像头联动弹出实时视频，以方便值班人员了解现场情况；可对入侵报警进行撤布防操作。</t>
  </si>
  <si>
    <t>3.10.14</t>
  </si>
  <si>
    <t>电子巡查及管理系统接口</t>
  </si>
  <si>
    <t>可查看巡更线路，巡更地点，巡更时间，巡更员等；可查看实时及历史巡更报告，并输出打印；可实现巡更计划编排、分类报表自动生成。</t>
  </si>
  <si>
    <t>3.10.15</t>
  </si>
  <si>
    <t>火灾自动报警系统接口</t>
  </si>
  <si>
    <t>火灾自动报警系统提供通讯端口及相应的协议与本系统对接；监视各类火灾报警探头的正常、报警状态、手动报警工作状态；接收到火警或意外事件信息时，集成系统将联动对应防区的视频监控点；可视化方式查看重要消防设备的分布情况。</t>
  </si>
  <si>
    <t>3.10.16</t>
  </si>
  <si>
    <t>消防电源系统接口</t>
  </si>
  <si>
    <t>监视消防电源系统运行状态，报警状态</t>
  </si>
  <si>
    <t>报警联动</t>
  </si>
  <si>
    <t>3.11.1</t>
  </si>
  <si>
    <t>三屏联动展示</t>
  </si>
  <si>
    <t>1、当监测到系统报警时，实现三屏之间的业务联动，实现报屏幕的快速切换</t>
  </si>
  <si>
    <t>3.11.2</t>
  </si>
  <si>
    <t>报警处置（左屏）</t>
  </si>
  <si>
    <t>1、报警信息管理 ：系统接收到报警时自动弹出报警信息，其中包含报警位置，报警设备，报警时间，报警类型信息；
2、警情确认：警情操作时实现警情确警，警情演练，误报三种操作，当为真实有效警情时点击确警按钮，判断为误报警情时点击误报按钮，日常警情演练点击演练按钮。
3、周边视频联动 ：实现报警时自动关联播放报警点旁边的视频监控系统，最大支持4路视频播放；
4、预案联动 ：报警时，点击确警和演习时，根据报警位置和报警类型，启用相对应的处置预案。</t>
  </si>
  <si>
    <t>3.11.3</t>
  </si>
  <si>
    <t>报警处置（中屏）</t>
  </si>
  <si>
    <t>1、定位闪烁：报警时在三维地图上定位报警地点，并以动画效果展示提醒。
2、声音提醒：报警时以警报声方式提醒值班人员进行快速处置；
3、文字提醒，报警时可通过文字提示报警发生的时间、地点、报警类型、报警设备名称等信息；
4、历史报警记录：报警时可对当前报警历史记录信息查询，显示历史报警记录信息；
5、多警情排队：当有在处理中的警情未处理完毕时，其他警情进行排队等候；</t>
  </si>
  <si>
    <t>3.11.4</t>
  </si>
  <si>
    <t>报警处置（右屏）</t>
  </si>
  <si>
    <t>应急队伍联动：报警时自动展示所有应急队伍和人员信息，包括微型消防站、应急小分队、义务消防队、院外专家等人员信息；
应急呼叫：实现报警时在系统上查看应急队伍人员及联系方式。</t>
  </si>
  <si>
    <t>硬件设备</t>
  </si>
  <si>
    <t>三屏联动指挥调度台</t>
  </si>
  <si>
    <t>一体化指挥调度台，高强度钣金桌体。集成高性能工作站主板和GPU图形渲染引擎，内嵌三块27寸4K防爆显示屏。与指挥调度客户端软件配合使用。</t>
  </si>
  <si>
    <t>行为识别AI计算网关（32路）</t>
  </si>
  <si>
    <t>离岗检测、睡岗检测、未戴安全帽检测、区域入侵检测、跌倒检测、使用手机检测、未穿工服检测、徘徊检测</t>
  </si>
  <si>
    <t>应用服务器</t>
  </si>
  <si>
    <t>CPU:E5-2630*2及以上性能、内存配置64G、系统存储50G、数据存储450G及以上</t>
  </si>
  <si>
    <t>4.4</t>
  </si>
  <si>
    <t>数据服务器</t>
  </si>
  <si>
    <t>CPU:E5-2630及以上性能、内存配置16G、系统存储50G、数据存储2T及以上</t>
  </si>
  <si>
    <t>4.5</t>
  </si>
  <si>
    <t>物联服务器</t>
  </si>
  <si>
    <t>4.6</t>
  </si>
  <si>
    <t>能耗服务器</t>
  </si>
  <si>
    <t>CPU:E5-2630及以上性能、内存配置32G、系统存储50G、数据存储450G及以上</t>
  </si>
  <si>
    <t>4.7</t>
  </si>
  <si>
    <t>智能电话调度网关</t>
  </si>
  <si>
    <t>工业级设备，用于一站式调度中心，可支持4路坐席，可实现来电自动弹单，通话录音，自动回拨等功能。</t>
  </si>
  <si>
    <t>4.8</t>
  </si>
  <si>
    <t>楼控系统对接网关</t>
  </si>
  <si>
    <t>1，软硬一体化设备，内置高可靠性网络防火墙、杀毒软件。
2，用于和电梯、空调、冷热源、变配电等第三方动力系统进行接口对接，负责将第三方协议转换为平台内部标准协议，实现了两个系统间的物理隔离，保障主系统运行稳定。支持OPC、BACNet等标准协议，同时也可根据第三方系统协议进行定制开发适配。</t>
  </si>
  <si>
    <t>4.9</t>
  </si>
  <si>
    <t>安防系统对接网关</t>
  </si>
  <si>
    <t>1，软硬一体化设备，内置高可靠性网络防火墙、杀毒软件。
2，用于和视频监控、门禁、报警等第三方动力系统进行接口对接，负责将第三方协议转换为平台内部标准协议，实现了两个系统间的物理隔离，保障主系统运行稳定。支持海康、大华、宇视等主流安防系统，同时也可根据第三方系统协议进行定制开发适配。</t>
  </si>
  <si>
    <t>4.10</t>
  </si>
  <si>
    <t>消防系统对接网关</t>
  </si>
  <si>
    <t>1，软硬一体化设备，内置高可靠性网络防火墙、杀毒软件。
2，用于和消控主机、电气火灾、可燃气体等第三方动力系统进行接口对接，负责将第三方协议转换为平台内部标准协议，实现了两个系统间的物理隔离，保障主系统运行稳定。支持北大青鸟、利达、海湾的主流消防系统，同时也可根据第三方系统协议进行定制开发适配。</t>
  </si>
  <si>
    <t>系统测试、部署</t>
  </si>
  <si>
    <t>对业务流程进行测试和联调；系统功能调试，安装部署，保证系
统正常运行；</t>
  </si>
  <si>
    <t>实施工程师</t>
  </si>
  <si>
    <t>系统培训</t>
  </si>
  <si>
    <t>对建设单位相关使用人员及维护人员进行培训。</t>
  </si>
  <si>
    <t>培训工程师</t>
  </si>
  <si>
    <t>多功能报告厅会议系统</t>
  </si>
  <si>
    <t>批复金额：1169418.00</t>
  </si>
  <si>
    <t>(一)</t>
  </si>
  <si>
    <t>中央控制系统</t>
  </si>
  <si>
    <t>分布式中控</t>
  </si>
  <si>
    <t>1、四核，工业级ARM 2GHz主频处理器，嵌入式Linux系统；
2、RJ45网口≥2个，交换机模式，可做级联；
3、串行接口≥10个RS-232/485串行接口（可动态切换），接口使用独立3pin，每个接口独立插拔；
4、弱电继电器接口≥4路；
5、GPIO接口≥8路，其中GPI≥4路、GPO≥4路。</t>
  </si>
  <si>
    <t>分布式控制器软件</t>
  </si>
  <si>
    <t>1、极简的用户控制界面设计，用户三分钟上手，具有浅色和深色模式，多种主题可供选择，适配各种使用场景；
2、支持多控制屏界面控制同步显示、设备状态同步展示；
3、支持与设备监控总线对接，实现会议室预约信息列表展示，可快速查看会议室当前会议，及上一场和下一场会议；
4、支持与设备监控总线对接，实现个人日程发布、设置忙闲状态、勿打扰、门铃控制、可视对讲、手动开锁等；
5、支持与设备监控总线对接，实现视频会议一键入会，无需用户主动拨号，同时支持云视频会议和硬件视频会议，包括：腾讯会议、华为云会议、钉钉会议、ZOOM、瞩目会议、小鱼易连、华为硬件视频会议、思科硬件视频会议、宝利通硬件视频会议；
6、支持与集控系统工单模块对接，一键报修，快速上报会议室故障；
7、支持与设备监控总线对接，将操作日志同步至集控系统的日志模块；
8、支持安卓操作系统（android 9+）、鸿蒙操作系统；</t>
  </si>
  <si>
    <t>串口服务器</t>
  </si>
  <si>
    <t>1、8路，支持配置成RS-232、RS-485、RS-422</t>
  </si>
  <si>
    <t>继电器</t>
  </si>
  <si>
    <t>1、输出接口≥8×3位干节点；
2、通过面板一键开关，可时序关启通道，实现时序功能；
3、可通过软件方式，锁闭和解锁面板按键；
4、提供RS232输入接口，可连接电脑和中控系统；
5、提供级联功能，一个中控串口可控制多达16个继电器；
6、电流继电器接口≥8路，每路输出电路达为20A；
7、8路通道开关状态可由面板显示。</t>
  </si>
  <si>
    <t>多媒体智能交互系统</t>
  </si>
  <si>
    <t>智能交互系统（含华为平板1台）
用于平板、PC与LED大屏幕互动 的信号、内容交互，旨在快速进行场景布局 、信号调度 、预案管理 的多媒体交互系统。</t>
  </si>
  <si>
    <t>(二)</t>
  </si>
  <si>
    <t>矩阵切换系统</t>
  </si>
  <si>
    <t>无缝高清混插卡矩阵主机</t>
  </si>
  <si>
    <t>1.模块化插卡式机箱，最大支持4K 18*18信号输入输出；
2.具备长线驱动能力,输入带有自动均衡，有效减少因为线路传输而导致的确定性抖动；
3.FPGA和高速背板架构：系统采用输入输出板卡全FPGA架构，背板采用电信级3-12G信号交换芯片技术，以及高速背板接口技术，高速高带宽，低损耗，无任何操作系统；
4.单路指示灯设计，指示灯具备低亮、闪烁、高亮状态指示；通过指示灯状态即可判定单路输入或者输出具备就绪、无信号、信号连接正常等状态；
5.支持全面热插拔，带电拔出不影响其他模块的正常运行；
6.控制方式支持：客户端方式，支持第三方控制；
7.冗余双电源设计，当一个电源模块出现故障后，另一块电源模块立刻接替确保能继续正常工作；
8.发光按键设计，豪华硅胶按键并带有发光指示功能，当前切换信息能直接通过按键背光获得，操作更便捷；
9.远程网络控制矩阵切换、RS232 切换、面板切换功能；具有掉电记忆功能和现场记忆功能：带有断电现场保护功能；并可保存和调用 18个切换状态；
10.须提供国家版权局颁发的计算机软件著作权登记证书、CCC强制认证、FCC通信认证;
11.须提供国家高新技术企业认证、质量管理体系认证、环境管理体系认证、职业健康安全管理体系认证；</t>
  </si>
  <si>
    <t>2路HDMI输入卡</t>
  </si>
  <si>
    <t>1.2路HDMI信号输入，2 路立体声输入；
2.7.1 声道 HDMI 信号输入；
3.支持4K和1080P且向下兼容；
4.支持HDMI 2.0（部分）;支持HDCP高带宽数字内容保护技术。</t>
  </si>
  <si>
    <t>2路HDBaseT输入卡</t>
  </si>
  <si>
    <t>1.2 HDBT信号输入；
2.支持 4K@30Hz 4:4:4信号传输；
3.支持HDCP高带宽数字内容保护技术</t>
  </si>
  <si>
    <t>2路HDMI输出卡</t>
  </si>
  <si>
    <t>1.2 路 HDMI 信号输出；
2.2 路立体声分离输出；
3.7.1 声道HDMI信号输出；
4.支持全无缝输出功能，多分辨率可选，分辨率最高支持 4KP/1080P 且向下兼容。</t>
  </si>
  <si>
    <t>2路SDI输出卡</t>
  </si>
  <si>
    <t>1.2路3G/HD/SDI信号输出；
2.支持720P@50/60，1080P@25/30/50/60，1080i @25/30/50/60；
3.支持全无缝输出功能。</t>
  </si>
  <si>
    <t>2路HDBaseT输出卡</t>
  </si>
  <si>
    <t>1.2 路HDBT信号输出；
2.支持4K@30 4:4:4信号传输；
3.传输距离1080P@604:4:4信号可达100米，4K@30 4:4:4信号可达70米。</t>
  </si>
  <si>
    <t>2路DVI输出卡</t>
  </si>
  <si>
    <t>1.2 路 DVI-D 信号输出；
2.2 路立体声分离输出；
3.支持800*600@60Hz-1080P@60Hz 、4K@30等多种常用分辨率。</t>
  </si>
  <si>
    <t>HDBaseT传输器</t>
  </si>
  <si>
    <t>1.支持HDMI 1.4/HDCP;
2.支持点对点以及级联的传输方式;最远传输距离可达100米;
3.最高支持分辨率3840*2160;
4.远程红外控制功能;</t>
  </si>
  <si>
    <t>对</t>
  </si>
  <si>
    <t>桌面插座</t>
  </si>
  <si>
    <t>1、翻盖式带毛刷插座，接口根据现场实际情况定制</t>
  </si>
  <si>
    <t>三位开启式地面信息盒</t>
  </si>
  <si>
    <t>1、三位开启式地面信息盒，接口根据现场实际情况定制</t>
  </si>
  <si>
    <t>六位开启式地面信息盒</t>
  </si>
  <si>
    <t>1、六位开启式地面信息盒，接口根据现场实际情况定制</t>
  </si>
  <si>
    <t>(三)</t>
  </si>
  <si>
    <t>语音转录系统</t>
  </si>
  <si>
    <t>智能会议系统</t>
  </si>
  <si>
    <t>1、安装在便携式主机中的离线语音转写引擎，支持在保障安全的离线场景下将接收的语音实时转写成文字。
2、应标产品所用的核心语音识别引擎，其识别率指标：安静环境下，清晰中文普通话语音识别率可达99%以上。
3、软件著作权认证：要求提供“智能会议系统”的软件著作权，软件著作权的名称应涵盖“智能会议系统”相关文字。
4、转写效率指标：实时语音平均转写速度≤200毫秒。
5、音频转写耗时：1小时音频转写耗时&lt;5分钟。
6、声纹识别：发言人声纹模型已注册后，在其发言时支持声纹分离。
7、上屏模式：可全屏模式、字幕模式以及视频叠加模式。</t>
  </si>
  <si>
    <t>智能会议配套设备</t>
  </si>
  <si>
    <t>软件功能：
1、内容编辑：会议转写结果可实时进行编辑，支持新增、修改替换、删除等操作。
2、音频回听：系统支持多种回听方式，包括：双击文本回听对应内容；鼠标键入文本，选择从某一处开始开始后连续播放；选中文本，点击音频回放按钮循环播放；会议暂停或者结束的时候，单击波形条播放按钮来播放音频。
3、重点标记：可选中文本进行重点标记，重点标记内容被标成红色展示，并且同步在标记结果页面展示，可取消标记，支持标记结果导出。
4、手动角色分离：会议过程中可手动进行角色分离，新建会议时可输入参会人员，当对应发言人发言时，可在列表页面点击发言人姓名或者使用对应快捷键实现角色区分，发言内容前会显示对应发言人姓名，支持分发言人查看转写内容。
5、会议模式选择：创建会议时可选择会议记录模式或者会议纪要模式，会议记录模式是默认的会议转写模式，会议纪要模式是增加了纪要结果页面，可将编辑结果页面内容提取到纪要结果页面进行二次编辑整理，形成会议纪要。
6、声纹注册：可以选中会议相关文本，提交声纹注册，系统会自动提取文本对应的音频文件注册为声纹模型，用于声纹角色识别。
7、声纹识别：发言人声纹模型已注册后，在其发言时支持声纹分离。
8、声纹库管理：可进行声纹分组、声纹导入、声纹导出、声纹删除、声纹编辑操作。
9、结果导出：会议内容均可导出，包括音频文件、编辑结果、原始结果、纪要结果、标记结果、摘要结果、特殊格式文件、srt文件。
10、快速排版：可以选择转写结果，使用系统本地编辑器快速打开当前内容进行编辑排版。
11、录音设备切换：在会议任何状态下均可切换录音设备，包括默认录音、声卡、内录、视频会议等。
12、音频转写：支持导入历史音频并快速离线转写，一次可上传50条音频，单条音频时长可达18小时，音频总大小可达5GB；要求支持音频和视频格式，其中音频支持：aac、acc、amr、m4a、mp3、ogg、pcm、wav、wma，视频支持：asf、avi、mov、mp4、wmv；音频转写支持开启声纹分离；转写后的音频相关内容支持导出，包括音频文件、编辑结果、原始结果、纪要结果、标记结果、摘要结果、特殊格式文件、srt文件。
13、关键词优化：可手动添加关键词进行效果优化，支持中文和英文，中文可添加6000个，英文可添加100个。
14、文档优化：可上传文档内容提升识别效果，支持doc、docx、txt、ppt、pptx格式，文档单个大小可达100M，支持上传100个文档，已上传文档可以删除。
15、关键词智能优化：系统在会议过程中会根据用户修改操作自动识别关键词并提取到列表中进行优化。
16、关键词替换：支持关键词强制替换，可自定义设置原词及期望替换的结果，支持添加100条。
17、禁忌词屏蔽：可自定义输入需要系统屏蔽展示的内容，可支持6000个，可设置屏蔽方式以及是否区分英文大小写，屏蔽的显示方式有不显示、空格、*。
18、自动分段：系统提供智能语义分段、说话停顿+字数、说话停顿+关键词、关键词等分段方式。
19、智能摘要：智能进行重点摘要内容提取，并展示在摘要结果页面。
便携式智能会议主机：
1、CPU：不低于八核心十六线程，主频不低于2.3GHz。
2、内存：不低于32G。
3、显卡：不低于4G独立显卡。
4、硬盘：不低于256GB SSD。
5、操作系统：不低于windows 10。
声卡：
1、2路卡侬及大三芯复合音频输入，支持增益调节旋钮；
2、1路USB音频输出；
3、1路大三芯音频输出，支持增益调节旋钮；
4、支持48V幻象电源。
全向麦克风：
1、USB接口，线长不低于3米。
2、免驱动设计，支持win7/8/10操作系统，即插即用。
3、全向收音，拾音距离1.5米以上。</t>
  </si>
  <si>
    <t>网络音频接口盒</t>
  </si>
  <si>
    <t>1、≥4×4路平衡输入输出
2、支持≥44.1k/48k/88.2k/96kHz采样率切换
3、信噪比≥93dB
4、幻象电源(每输入) 48V
5、EIN：≤-92dBu
6、频率响应优于（20-20K Hz） ±0.5dB</t>
  </si>
  <si>
    <t>无线路由</t>
  </si>
  <si>
    <t>1、无线路由器
2、适用频率：双频（2.4GHz，5GHz）</t>
  </si>
  <si>
    <t>1、≥8个10/100/1000BASE-T以太网端口,4个千兆SFP,PoE+,交流供电</t>
  </si>
  <si>
    <t>(四)</t>
  </si>
  <si>
    <t>视频会议系统</t>
  </si>
  <si>
    <t>会议电视终端</t>
  </si>
  <si>
    <t xml:space="preserve">1、采用分体式结构，嵌入式操作系统，非PC、非工控机架构；终端操作系统及编解码处理芯片为国产自主。
2、终端主要元器件为国产自主，至少包括视音频编解码单元、CPU处理单元、可编程逻辑芯片、电源模块、时钟芯片、视频输入输出芯片等。
3、支持64Kbps-8Mbps呼叫带宽。
4、支持ITU-T H.323、IETF SIP通信标准，具备良好的兼容性和开放性。
5、支持H.263、H.264 BP、H.264 HP、H.265等图像编码协议。
6、支持G.711A、G.722、G.722.1C、G.729A、AAC-LD、Opus等音频协议，支持双声道立体声功能。
7、支持1080p30fps、720p60 fps、720p30fps等分辨率。
8、支持ITU-T H.239和IETF BFCP双流协议。
9、支持≥4路高清视频输入接口、≥3路高清视频输出接口；支持≥6路音频输入接口、≥5路音频输出接口，至少具备卡侬头、RCA等音频接口。
10、支持摄像头一线连接终端，实现同时传输视频信号、控制信号和摄像头供电。
11、支持不少于2个10M/100M/1000M自适应网口。
12、支持50%网络丢包时，语音清晰连续，视频清晰流畅，无卡顿、无马赛克。
13、支持单屏三显功能，在一个显示设备上显示远端图像、本端图像及双流图像。
14、支持在终端前面板显示启动、升级、休眠、异常信息、IP地址、H.323号码、SIP号码等信息。
15、支持断点续传功能，在终端升级过程中，发生网络中断、断电重启等情况，恢复后可断点续传，避免升级失败。
16、视频画面经过本地采集、编码、网络传输、解码、显示输出后整体时延不超过120ms。
</t>
  </si>
  <si>
    <t>高清摄像机</t>
  </si>
  <si>
    <t>1、支持≥851万像素1/2.5英寸CMOS成像芯片，支持WDR图像数字宽动态功能。
2、支持4K30fps、1080P60fps、1080P30fps等视频输出格式。
3、支持≥12倍光学变焦
4、支持≥1路高清视频输出接口</t>
  </si>
  <si>
    <t>小容量一体机</t>
  </si>
  <si>
    <t>1、一体化集成会议管理、媒体处理、GK/SIP服务器、公私网穿越、网络地址本等功能模块。
2、支持ITU-T H.264BP、H.264HP、H.264 SVC、H.265 SVC、H.265 SCC视频协议。
3、支持G711、G722、G722.1C、G729、AAC-LD、Opus、iLBC音频协议
4、单机设备部支持≥25路1080P30fps全编全解端口，≥1000路设备注册，≥500路并发呼叫，≥60Mbps穿越代理。
5、支持30%网络丢包下，语音清晰连续，视频清晰流畅；支持80%网络丢包下，声音清晰，不影响会议正常进行。
6、支持IPv4协议、IPv6 协议、IPv4和IPv6协议混合组网，实现设备 H.323/SIP 注册、呼叫、公私网穿越功能。
7、支持一键静闭音、广播/选看会场、辅流加入多画面、设置多画面、锁定会议演示、指定会场发送辅流、声控切换、设置主席、点名等功能。 
8、支持会议锁定功能，管理员锁定会议后不允许其他终端主动加入会议，保障会议私密性。
9、支持网络攻击防护（DDOS 攻击、 HTTP 慢速拒绝服务、畸形报文攻击），网络攻击时业务运行不受影响。
10、支持按用户操作习惯，自定义会控功能按钮的优先顺序，不同的账号可拥有各自界面布局，布局设定后下次登录自动应用，无须重新设置。
11、支持自动巡检功能，巡检内容可自定义，巡检完成后可自动生成巡检报告。
12、支持连续点名功能，实现一键选中被点名会场直接点名，无须额外操作。</t>
  </si>
  <si>
    <t>(五)</t>
  </si>
  <si>
    <t>LED显示系统</t>
  </si>
  <si>
    <t>P1.5LED屏</t>
  </si>
  <si>
    <t>1、像素点间距：1.5mm                                                                                                                                                   2、箱体尺寸：600mm*337.5mm   
3、材质：压铸铝   
4、维护方式：前维护
5、显示尺寸：7.2mx4.05m=29.16平方
6、显示分辨率：5760x3240</t>
  </si>
  <si>
    <t>发送盒</t>
  </si>
  <si>
    <t>1.一路 DVI 视频输入； 
2.一路 HDMI 高清视频输入； 
3.一路音频输入； 
4.六路网口输出； 
5.USB 接口控制，可级联多台进行统一控制； 
6. 最大带载分辨率 2048×1152 或 1920×1200； 
7.一路光探头接口</t>
  </si>
  <si>
    <t>LED图像处理器</t>
  </si>
  <si>
    <t>1、为全硬件构架、外置式高配置拼接器，采用模块式设计，方便维护，无 CPU 和操作系统，不需要操作系统支持，上电即可工作，启动迅速，稳定性高，无病毒感染风险，安全性好。
2、12路HDMI/DVI信号输入，12路DVI信号输出，所有信号以开窗口的方式在全屏任意切换。单机集成拼接控制，单屏可开多个个窗口，视窗可任意拉伸、缩放、叠加、漫游。
3、拼接处理器须具有支持串口，网络控制。
4、单个屏内可以同时显示多路信号（电脑信号和VIDEO可以混合，并且在单屏内也可任意叠加缩放漫游）。
5、冗余电源设计，支持断电现场保护，保持系统高稳定性；
6、365x24小时不间断运行，启动时间&lt;5秒；   
7、大屏控制管理软件提供中文操作、控制和维护界面；拼接处理器或矩阵切换器通道名称可自定义；提供模式和预案的管理。操作员可对各种信号窗口的显示方式和布局保存成模式，或者根据时序定制为预案，并可通过快捷键对模式和预案进行快速调用，可对各种信号源通道的亮色、行场等参数进行手动或自动调整。</t>
  </si>
  <si>
    <t>1.像素点间距：2.5mm
2.模组尺寸：320*160mm
3.模组分辨率：128*64
4.整屏显示尺寸：10.24m*0.48m，整屏显示面积4.91m2
5.整屏显示分辨率：4096*192</t>
  </si>
  <si>
    <t>机柜</t>
  </si>
  <si>
    <t>42U</t>
  </si>
  <si>
    <t>LED钢结构</t>
  </si>
  <si>
    <t>铝合金型材</t>
  </si>
  <si>
    <t>(六)</t>
  </si>
  <si>
    <t>安装调试、辅材</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</si>
</sst>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_ ;_ [$￥-804]* \-#,##0_ ;_ [$￥-804]* &quot;-&quot;??_ ;_ @_ "/>
    <numFmt numFmtId="177" formatCode="[DBNum2][$RMB]General;[Red][DBNum2][$RMB]General"/>
    <numFmt numFmtId="178" formatCode="0.00_);[Red]\(0.00\)"/>
    <numFmt numFmtId="179" formatCode="_-[$￥-804]* #,##0.00_ ;_-[$￥-804]* \-#,##0.00\ ;_-[$￥-804]* &quot;-&quot;??_ ;_-@_ "/>
    <numFmt numFmtId="180" formatCode="_ \¥* #,##0.00_ ;_ \¥* \-#,##0.00_ ;_ \¥* &quot;-&quot;??_ ;_ @_ "/>
    <numFmt numFmtId="181" formatCode="_(\¥* #,##0.00_);_(\¥* \(#,##0.00\);_(\¥* &quot;-&quot;??_);_(@_)"/>
    <numFmt numFmtId="182" formatCode="0.00_ "/>
    <numFmt numFmtId="183" formatCode="#,##0.00;[Red]#,##0.00"/>
    <numFmt numFmtId="184" formatCode="#,##0.00_ "/>
  </numFmts>
  <fonts count="51">
    <font>
      <sz val="11"/>
      <color theme="1"/>
      <name val="等线"/>
      <charset val="134"/>
      <scheme val="minor"/>
    </font>
    <font>
      <b/>
      <sz val="11"/>
      <color theme="1"/>
      <name val="宋体"/>
      <charset val="134"/>
    </font>
    <font>
      <b/>
      <sz val="10"/>
      <name val="宋体"/>
      <charset val="134"/>
    </font>
    <font>
      <b/>
      <sz val="10"/>
      <color theme="1"/>
      <name val="宋体"/>
      <charset val="134"/>
    </font>
    <font>
      <sz val="10"/>
      <name val="宋体"/>
      <charset val="134"/>
    </font>
    <font>
      <sz val="11"/>
      <color theme="1"/>
      <name val="宋体"/>
      <charset val="134"/>
    </font>
    <font>
      <sz val="10"/>
      <color rgb="FF000000"/>
      <name val="宋体"/>
      <charset val="134"/>
    </font>
    <font>
      <sz val="10"/>
      <color theme="1"/>
      <name val="宋体"/>
      <charset val="134"/>
    </font>
    <font>
      <b/>
      <sz val="10"/>
      <color rgb="FF000000"/>
      <name val="宋体"/>
      <charset val="134"/>
    </font>
    <font>
      <b/>
      <sz val="16"/>
      <color theme="1"/>
      <name val="宋体"/>
      <charset val="134"/>
    </font>
    <font>
      <sz val="9"/>
      <color rgb="FF000000"/>
      <name val="Times New Roman"/>
      <charset val="134"/>
    </font>
    <font>
      <sz val="16"/>
      <color theme="1"/>
      <name val="等线"/>
      <charset val="134"/>
      <scheme val="minor"/>
    </font>
    <font>
      <sz val="10"/>
      <color rgb="FFFF0000"/>
      <name val="宋体"/>
      <charset val="134"/>
    </font>
    <font>
      <sz val="10"/>
      <color rgb="FF000000"/>
      <name val="Times New Roman"/>
      <charset val="134"/>
    </font>
    <font>
      <sz val="10"/>
      <color theme="1"/>
      <name val="Times New Roman"/>
      <charset val="134"/>
    </font>
    <font>
      <b/>
      <sz val="11"/>
      <name val="宋体"/>
      <charset val="134"/>
    </font>
    <font>
      <sz val="8"/>
      <color theme="1"/>
      <name val="宋体"/>
      <charset val="134"/>
    </font>
    <font>
      <sz val="16"/>
      <color theme="1"/>
      <name val="宋体"/>
      <charset val="134"/>
    </font>
    <font>
      <sz val="11"/>
      <name val="宋体"/>
      <charset val="134"/>
    </font>
    <font>
      <b/>
      <sz val="10"/>
      <color rgb="FF000000"/>
      <name val="Times New Roman"/>
      <charset val="134"/>
    </font>
    <font>
      <sz val="10"/>
      <color rgb="FFFF0000"/>
      <name val="Times New Roman"/>
      <charset val="134"/>
    </font>
    <font>
      <b/>
      <sz val="10"/>
      <color rgb="FFFF0000"/>
      <name val="Times New Roman"/>
      <charset val="134"/>
    </font>
    <font>
      <b/>
      <sz val="10"/>
      <color rgb="FFFF0000"/>
      <name val="宋体"/>
      <charset val="134"/>
    </font>
    <font>
      <sz val="10"/>
      <color theme="1"/>
      <name val="等线"/>
      <charset val="134"/>
      <scheme val="minor"/>
    </font>
    <font>
      <b/>
      <sz val="9"/>
      <color theme="1"/>
      <name val="宋体"/>
      <charset val="134"/>
    </font>
    <font>
      <sz val="9"/>
      <color theme="1"/>
      <name val="宋体"/>
      <charset val="134"/>
    </font>
    <font>
      <sz val="11"/>
      <color theme="1"/>
      <name val="等线"/>
      <charset val="0"/>
      <scheme val="minor"/>
    </font>
    <font>
      <sz val="11"/>
      <color rgb="FF3F3F76"/>
      <name val="等线"/>
      <charset val="0"/>
      <scheme val="minor"/>
    </font>
    <font>
      <sz val="12"/>
      <color theme="1"/>
      <name val="等线"/>
      <charset val="134"/>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indexed="8"/>
      <name val="宋体"/>
      <charset val="134"/>
    </font>
    <font>
      <b/>
      <sz val="11"/>
      <color theme="3"/>
      <name val="等线"/>
      <charset val="134"/>
      <scheme val="minor"/>
    </font>
    <font>
      <sz val="11"/>
      <color rgb="FFFF0000"/>
      <name val="等线"/>
      <charset val="0"/>
      <scheme val="minor"/>
    </font>
    <font>
      <sz val="12"/>
      <name val="Times New Roman"/>
      <charset val="134"/>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2"/>
      <name val="宋体"/>
      <charset val="134"/>
    </font>
    <font>
      <sz val="11"/>
      <color rgb="FFFA7D00"/>
      <name val="等线"/>
      <charset val="0"/>
      <scheme val="minor"/>
    </font>
    <font>
      <b/>
      <sz val="11"/>
      <color theme="1"/>
      <name val="等线"/>
      <charset val="0"/>
      <scheme val="minor"/>
    </font>
    <font>
      <sz val="11"/>
      <color rgb="FF006100"/>
      <name val="等线"/>
      <charset val="134"/>
      <scheme val="minor"/>
    </font>
    <font>
      <sz val="11"/>
      <color rgb="FF9C6500"/>
      <name val="等线"/>
      <charset val="0"/>
      <scheme val="minor"/>
    </font>
    <font>
      <sz val="11"/>
      <color indexed="8"/>
      <name val="等线"/>
      <charset val="134"/>
      <scheme val="minor"/>
    </font>
    <font>
      <sz val="10"/>
      <color theme="1"/>
      <name val="Calibri"/>
      <charset val="134"/>
    </font>
  </fonts>
  <fills count="42">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FF0000"/>
        <bgColor indexed="64"/>
      </patternFill>
    </fill>
    <fill>
      <patternFill patternType="solid">
        <fgColor rgb="FFD0CE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7993408001953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
    <xf numFmtId="0" fontId="0" fillId="0" borderId="0"/>
    <xf numFmtId="42" fontId="0" fillId="0" borderId="0" applyFont="0" applyFill="0" applyBorder="0" applyAlignment="0" applyProtection="0">
      <alignment vertical="center"/>
    </xf>
    <xf numFmtId="177" fontId="18" fillId="0" borderId="0">
      <alignment vertical="center"/>
    </xf>
    <xf numFmtId="0" fontId="26" fillId="11" borderId="0" applyNumberFormat="0" applyBorder="0" applyAlignment="0" applyProtection="0">
      <alignment vertical="center"/>
    </xf>
    <xf numFmtId="0" fontId="27" fillId="12" borderId="21" applyNumberFormat="0" applyAlignment="0" applyProtection="0">
      <alignment vertical="center"/>
    </xf>
    <xf numFmtId="44" fontId="0" fillId="0" borderId="0" applyFont="0" applyFill="0" applyBorder="0" applyAlignment="0" applyProtection="0">
      <alignment vertical="center"/>
    </xf>
    <xf numFmtId="176" fontId="28" fillId="0" borderId="0">
      <alignment vertical="center"/>
    </xf>
    <xf numFmtId="41" fontId="0" fillId="0" borderId="0" applyFont="0" applyFill="0" applyBorder="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43" fontId="0" fillId="0" borderId="0" applyFont="0" applyFill="0" applyBorder="0" applyAlignment="0" applyProtection="0">
      <alignment vertical="center"/>
    </xf>
    <xf numFmtId="0" fontId="30" fillId="15"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6" borderId="22" applyNumberFormat="0" applyFont="0" applyAlignment="0" applyProtection="0">
      <alignment vertical="center"/>
    </xf>
    <xf numFmtId="0" fontId="33" fillId="0" borderId="0">
      <alignment vertical="center"/>
    </xf>
    <xf numFmtId="0" fontId="30" fillId="17"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xf numFmtId="0" fontId="37" fillId="0" borderId="0" applyNumberFormat="0" applyFill="0" applyBorder="0" applyAlignment="0" applyProtection="0">
      <alignment vertical="center"/>
    </xf>
    <xf numFmtId="176" fontId="28" fillId="0" borderId="0">
      <alignment vertical="center"/>
    </xf>
    <xf numFmtId="0" fontId="38" fillId="0" borderId="0" applyNumberFormat="0" applyFill="0" applyBorder="0" applyAlignment="0" applyProtection="0">
      <alignment vertical="center"/>
    </xf>
    <xf numFmtId="0" fontId="39" fillId="0" borderId="23" applyNumberFormat="0" applyFill="0" applyAlignment="0" applyProtection="0">
      <alignment vertical="center"/>
    </xf>
    <xf numFmtId="0" fontId="40" fillId="0" borderId="23" applyNumberFormat="0" applyFill="0" applyAlignment="0" applyProtection="0">
      <alignment vertical="center"/>
    </xf>
    <xf numFmtId="0" fontId="30" fillId="18" borderId="0" applyNumberFormat="0" applyBorder="0" applyAlignment="0" applyProtection="0">
      <alignment vertical="center"/>
    </xf>
    <xf numFmtId="0" fontId="34" fillId="0" borderId="24" applyNumberFormat="0" applyFill="0" applyAlignment="0" applyProtection="0">
      <alignment vertical="center"/>
    </xf>
    <xf numFmtId="0" fontId="30" fillId="19" borderId="0" applyNumberFormat="0" applyBorder="0" applyAlignment="0" applyProtection="0">
      <alignment vertical="center"/>
    </xf>
    <xf numFmtId="0" fontId="41" fillId="20" borderId="25" applyNumberFormat="0" applyAlignment="0" applyProtection="0">
      <alignment vertical="center"/>
    </xf>
    <xf numFmtId="0" fontId="42" fillId="20" borderId="21" applyNumberFormat="0" applyAlignment="0" applyProtection="0">
      <alignment vertical="center"/>
    </xf>
    <xf numFmtId="0" fontId="43" fillId="21" borderId="26" applyNumberFormat="0" applyAlignment="0" applyProtection="0">
      <alignment vertical="center"/>
    </xf>
    <xf numFmtId="0" fontId="0" fillId="22" borderId="0" applyNumberFormat="0" applyBorder="0" applyAlignment="0" applyProtection="0">
      <alignment vertical="center"/>
    </xf>
    <xf numFmtId="0" fontId="0" fillId="0" borderId="0"/>
    <xf numFmtId="0" fontId="26" fillId="23" borderId="0" applyNumberFormat="0" applyBorder="0" applyAlignment="0" applyProtection="0">
      <alignment vertical="center"/>
    </xf>
    <xf numFmtId="43" fontId="44" fillId="0" borderId="0" applyFont="0" applyFill="0" applyBorder="0" applyAlignment="0" applyProtection="0"/>
    <xf numFmtId="0" fontId="30" fillId="24" borderId="0" applyNumberFormat="0" applyBorder="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26" fillId="27" borderId="0" applyNumberFormat="0" applyBorder="0" applyAlignment="0" applyProtection="0">
      <alignment vertical="center"/>
    </xf>
    <xf numFmtId="0" fontId="30" fillId="4"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30" fillId="36" borderId="0" applyNumberFormat="0" applyBorder="0" applyAlignment="0" applyProtection="0">
      <alignment vertical="center"/>
    </xf>
    <xf numFmtId="0" fontId="0" fillId="0" borderId="0"/>
    <xf numFmtId="0" fontId="26"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44" fillId="0" borderId="0" applyProtection="0"/>
    <xf numFmtId="0" fontId="26" fillId="40" borderId="0" applyNumberFormat="0" applyBorder="0" applyAlignment="0" applyProtection="0">
      <alignment vertical="center"/>
    </xf>
    <xf numFmtId="176" fontId="33" fillId="0" borderId="0">
      <alignment vertical="center"/>
    </xf>
    <xf numFmtId="0" fontId="30" fillId="41" borderId="0" applyNumberFormat="0" applyBorder="0" applyAlignment="0" applyProtection="0">
      <alignment vertical="center"/>
    </xf>
    <xf numFmtId="0" fontId="0" fillId="0" borderId="0"/>
    <xf numFmtId="0" fontId="0" fillId="0" borderId="0">
      <alignment vertical="center"/>
    </xf>
    <xf numFmtId="176" fontId="28" fillId="0" borderId="0">
      <alignment vertical="center"/>
    </xf>
    <xf numFmtId="179" fontId="28" fillId="0" borderId="0">
      <alignment vertical="center"/>
    </xf>
    <xf numFmtId="0" fontId="0" fillId="0" borderId="0">
      <alignment vertical="center"/>
    </xf>
    <xf numFmtId="0" fontId="0" fillId="0" borderId="0">
      <alignment vertical="center"/>
    </xf>
    <xf numFmtId="176" fontId="28" fillId="0" borderId="0">
      <alignment vertical="center"/>
    </xf>
    <xf numFmtId="0" fontId="0" fillId="0" borderId="0">
      <alignment vertical="center"/>
    </xf>
    <xf numFmtId="0" fontId="44" fillId="0" borderId="0"/>
    <xf numFmtId="0" fontId="0" fillId="0" borderId="0"/>
    <xf numFmtId="176" fontId="28" fillId="0" borderId="0">
      <alignment vertical="center"/>
    </xf>
    <xf numFmtId="0" fontId="44" fillId="0" borderId="0">
      <alignment vertical="center"/>
    </xf>
    <xf numFmtId="0" fontId="0" fillId="0" borderId="0"/>
    <xf numFmtId="0" fontId="0" fillId="0" borderId="0">
      <alignment vertical="center"/>
    </xf>
    <xf numFmtId="0" fontId="33" fillId="0" borderId="0" applyProtection="0">
      <alignment vertical="center"/>
    </xf>
    <xf numFmtId="181" fontId="28" fillId="0" borderId="0" applyFont="0" applyFill="0" applyBorder="0" applyAlignment="0" applyProtection="0">
      <alignment vertical="center"/>
    </xf>
    <xf numFmtId="180" fontId="28" fillId="0" borderId="0" applyFont="0" applyFill="0" applyBorder="0" applyAlignment="0" applyProtection="0">
      <alignment vertical="center"/>
    </xf>
    <xf numFmtId="43" fontId="49" fillId="0" borderId="0" applyFont="0" applyFill="0" applyBorder="0" applyAlignment="0" applyProtection="0">
      <alignment vertical="center"/>
    </xf>
    <xf numFmtId="43" fontId="49" fillId="0" borderId="0" applyFont="0" applyFill="0" applyBorder="0" applyAlignment="0" applyProtection="0">
      <alignment vertical="center"/>
    </xf>
    <xf numFmtId="43" fontId="44"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35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82" fontId="1" fillId="2" borderId="1" xfId="0" applyNumberFormat="1" applyFont="1" applyFill="1" applyBorder="1" applyAlignment="1">
      <alignment horizontal="center" vertical="center" wrapText="1"/>
    </xf>
    <xf numFmtId="178"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2" fillId="3" borderId="1" xfId="0" applyFont="1" applyFill="1" applyBorder="1" applyAlignment="1">
      <alignment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65" applyFont="1" applyBorder="1" applyAlignment="1">
      <alignment vertical="center" wrapText="1"/>
    </xf>
    <xf numFmtId="0" fontId="5" fillId="0" borderId="2" xfId="0" applyFont="1" applyBorder="1" applyAlignment="1">
      <alignment horizontal="center" vertical="center" wrapText="1"/>
    </xf>
    <xf numFmtId="0" fontId="0" fillId="0" borderId="2" xfId="0" applyBorder="1"/>
    <xf numFmtId="0" fontId="5" fillId="0" borderId="3" xfId="0" applyFont="1" applyBorder="1" applyAlignment="1">
      <alignment horizontal="center" vertical="center" wrapText="1"/>
    </xf>
    <xf numFmtId="0" fontId="0" fillId="0" borderId="4" xfId="0" applyBorder="1"/>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65" applyFont="1" applyBorder="1" applyAlignment="1">
      <alignment vertical="center" wrapText="1"/>
    </xf>
    <xf numFmtId="0" fontId="7" fillId="0" borderId="1" xfId="65"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65" applyFont="1" applyFill="1" applyBorder="1" applyAlignment="1">
      <alignment vertical="center" wrapText="1"/>
    </xf>
    <xf numFmtId="0" fontId="7" fillId="3" borderId="1" xfId="65" applyFont="1" applyFill="1" applyBorder="1" applyAlignment="1">
      <alignment horizontal="center" vertical="center" wrapText="1"/>
    </xf>
    <xf numFmtId="0" fontId="3" fillId="3" borderId="1" xfId="65" applyFont="1" applyFill="1" applyBorder="1" applyAlignment="1">
      <alignment vertical="center" wrapText="1"/>
    </xf>
    <xf numFmtId="0" fontId="3" fillId="3" borderId="1" xfId="65"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vertical="center" wrapText="1"/>
    </xf>
    <xf numFmtId="49" fontId="7" fillId="0" borderId="0" xfId="0" applyNumberFormat="1" applyFont="1" applyFill="1" applyAlignment="1">
      <alignment horizontal="center"/>
    </xf>
    <xf numFmtId="49" fontId="3" fillId="0" borderId="1" xfId="73" applyNumberFormat="1"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xf numFmtId="182" fontId="3" fillId="3" borderId="1" xfId="0" applyNumberFormat="1" applyFont="1" applyFill="1" applyBorder="1" applyAlignment="1">
      <alignment vertical="center" wrapText="1"/>
    </xf>
    <xf numFmtId="0" fontId="3" fillId="0" borderId="1" xfId="73" applyFont="1" applyFill="1" applyBorder="1" applyAlignment="1">
      <alignment horizontal="center" vertical="center" wrapText="1"/>
    </xf>
    <xf numFmtId="0" fontId="3" fillId="0" borderId="1" xfId="73" applyFont="1" applyFill="1" applyBorder="1" applyAlignment="1">
      <alignment horizontal="left" vertical="center" wrapText="1"/>
    </xf>
    <xf numFmtId="0" fontId="3" fillId="0" borderId="4" xfId="0" applyFont="1" applyFill="1" applyBorder="1"/>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4" xfId="0" applyFont="1" applyFill="1" applyBorder="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1" xfId="73" applyFont="1" applyFill="1" applyBorder="1" applyAlignment="1">
      <alignment horizontal="center" vertical="center" wrapText="1"/>
    </xf>
    <xf numFmtId="0" fontId="8" fillId="0" borderId="1" xfId="73" applyFont="1" applyFill="1" applyBorder="1" applyAlignment="1">
      <alignment horizontal="left" vertical="center" wrapText="1"/>
    </xf>
    <xf numFmtId="0" fontId="0" fillId="0" borderId="1" xfId="0" applyBorder="1"/>
    <xf numFmtId="0" fontId="4" fillId="0" borderId="1" xfId="65" applyFont="1" applyBorder="1" applyAlignment="1">
      <alignment horizontal="center" vertical="center" wrapText="1"/>
    </xf>
    <xf numFmtId="182" fontId="3" fillId="3" borderId="1" xfId="10" applyNumberFormat="1" applyFont="1" applyFill="1" applyBorder="1" applyAlignment="1">
      <alignment horizontal="right" vertical="center"/>
    </xf>
    <xf numFmtId="0" fontId="0" fillId="0" borderId="0" xfId="0" applyAlignment="1">
      <alignment horizontal="center"/>
    </xf>
    <xf numFmtId="0" fontId="0" fillId="0" borderId="0" xfId="0" applyAlignment="1">
      <alignment horizontal="left" wrapText="1"/>
    </xf>
    <xf numFmtId="0" fontId="9"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43" fontId="3" fillId="4" borderId="1" xfId="10" applyFont="1" applyFill="1" applyBorder="1" applyAlignment="1">
      <alignment horizontal="center" vertical="center"/>
    </xf>
    <xf numFmtId="49" fontId="2" fillId="5" borderId="1" xfId="0" applyNumberFormat="1"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43" fontId="3" fillId="5" borderId="1" xfId="81" applyFont="1" applyFill="1" applyBorder="1" applyAlignment="1">
      <alignment horizontal="center" vertical="center" wrapText="1"/>
    </xf>
    <xf numFmtId="0" fontId="7" fillId="0" borderId="1" xfId="0" applyFont="1" applyBorder="1" applyAlignment="1">
      <alignment horizontal="left" vertical="top" wrapText="1"/>
    </xf>
    <xf numFmtId="43" fontId="7" fillId="0" borderId="1" xfId="81" applyFont="1" applyBorder="1" applyAlignment="1">
      <alignment horizontal="center" vertical="center" wrapText="1"/>
    </xf>
    <xf numFmtId="9" fontId="0" fillId="0" borderId="0" xfId="0" applyNumberFormat="1"/>
    <xf numFmtId="0" fontId="3" fillId="5" borderId="5" xfId="0" applyFont="1" applyFill="1" applyBorder="1" applyAlignment="1">
      <alignment horizontal="center"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43" fontId="3" fillId="5" borderId="1" xfId="10" applyFont="1" applyFill="1" applyBorder="1" applyAlignment="1">
      <alignment horizontal="center" vertical="center"/>
    </xf>
    <xf numFmtId="0" fontId="7"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4"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wrapText="1"/>
    </xf>
    <xf numFmtId="4" fontId="6" fillId="0" borderId="0" xfId="0" applyNumberFormat="1" applyFont="1" applyAlignment="1">
      <alignment horizontal="center" vertical="center" wrapText="1"/>
    </xf>
    <xf numFmtId="0" fontId="6" fillId="0" borderId="5" xfId="0" applyFont="1" applyBorder="1" applyAlignment="1">
      <alignment horizontal="center" vertical="center" wrapText="1"/>
    </xf>
    <xf numFmtId="0" fontId="8" fillId="5" borderId="12"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9" xfId="0" applyFont="1" applyFill="1" applyBorder="1" applyAlignment="1">
      <alignment horizontal="left"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8" fillId="5" borderId="10" xfId="0" applyFont="1" applyFill="1" applyBorder="1" applyAlignment="1">
      <alignment horizontal="center" vertical="center" wrapText="1"/>
    </xf>
    <xf numFmtId="0" fontId="7" fillId="0" borderId="4" xfId="65" applyFont="1" applyBorder="1" applyAlignment="1">
      <alignment vertical="top" wrapText="1"/>
    </xf>
    <xf numFmtId="0" fontId="7" fillId="0" borderId="10" xfId="65" applyFont="1" applyBorder="1" applyAlignment="1">
      <alignment horizontal="center" vertical="center" wrapText="1"/>
    </xf>
    <xf numFmtId="183" fontId="7" fillId="0" borderId="3" xfId="65" applyNumberFormat="1" applyFont="1" applyBorder="1" applyAlignment="1">
      <alignment horizontal="right" vertical="center" wrapText="1"/>
    </xf>
    <xf numFmtId="0" fontId="6" fillId="0" borderId="15" xfId="0" applyFont="1" applyBorder="1" applyAlignment="1">
      <alignment horizontal="center" vertical="center" wrapText="1"/>
    </xf>
    <xf numFmtId="0" fontId="7" fillId="0" borderId="16" xfId="65" applyFont="1" applyBorder="1" applyAlignment="1">
      <alignment horizontal="center" vertical="center" wrapText="1"/>
    </xf>
    <xf numFmtId="183" fontId="7" fillId="0" borderId="17" xfId="65" applyNumberFormat="1" applyFont="1" applyBorder="1" applyAlignment="1">
      <alignment horizontal="right" vertical="center" wrapText="1"/>
    </xf>
    <xf numFmtId="0" fontId="6" fillId="0" borderId="18" xfId="0" applyFont="1" applyBorder="1" applyAlignment="1">
      <alignment horizontal="center" vertical="center" wrapText="1"/>
    </xf>
    <xf numFmtId="0" fontId="7" fillId="0" borderId="19" xfId="65" applyFont="1" applyBorder="1" applyAlignment="1">
      <alignment vertical="top" wrapText="1"/>
    </xf>
    <xf numFmtId="0" fontId="6" fillId="0" borderId="0" xfId="0" applyFont="1" applyAlignment="1">
      <alignment horizontal="center" vertical="center" wrapText="1"/>
    </xf>
    <xf numFmtId="0" fontId="7" fillId="0" borderId="15" xfId="65" applyFont="1" applyBorder="1" applyAlignment="1">
      <alignment horizontal="center" vertical="center" wrapText="1"/>
    </xf>
    <xf numFmtId="184" fontId="7" fillId="0" borderId="15" xfId="65" applyNumberFormat="1" applyFont="1" applyBorder="1" applyAlignment="1">
      <alignment horizontal="righ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7" fillId="0" borderId="1" xfId="65" applyFont="1" applyBorder="1" applyAlignment="1">
      <alignment vertical="top" wrapText="1"/>
    </xf>
    <xf numFmtId="0" fontId="10" fillId="0" borderId="1" xfId="0" applyFont="1" applyBorder="1" applyAlignment="1">
      <alignment horizontal="center" vertical="center" wrapText="1"/>
    </xf>
    <xf numFmtId="0" fontId="6" fillId="0" borderId="8" xfId="0" applyFont="1" applyBorder="1" applyAlignment="1">
      <alignment horizontal="center" vertical="center" wrapText="1"/>
    </xf>
    <xf numFmtId="0" fontId="8" fillId="5" borderId="12" xfId="0" applyFont="1" applyFill="1" applyBorder="1" applyAlignment="1">
      <alignment horizontal="center" vertical="center"/>
    </xf>
    <xf numFmtId="0" fontId="8" fillId="5" borderId="11" xfId="0" applyFont="1" applyFill="1" applyBorder="1" applyAlignment="1">
      <alignment horizontal="center" vertical="center"/>
    </xf>
    <xf numFmtId="43" fontId="3" fillId="5" borderId="10" xfId="10" applyFont="1" applyFill="1" applyBorder="1" applyAlignment="1">
      <alignment horizontal="center" vertical="center"/>
    </xf>
    <xf numFmtId="0" fontId="11" fillId="0" borderId="0" xfId="52" applyFont="1" applyAlignment="1">
      <alignment wrapText="1"/>
    </xf>
    <xf numFmtId="0" fontId="7" fillId="0" borderId="0" xfId="52" applyFont="1" applyAlignment="1">
      <alignment horizontal="center" vertical="center" wrapText="1"/>
    </xf>
    <xf numFmtId="0" fontId="0" fillId="0" borderId="0" xfId="52" applyAlignment="1">
      <alignment horizontal="left" wrapText="1"/>
    </xf>
    <xf numFmtId="0" fontId="0" fillId="0" borderId="0" xfId="52" applyAlignment="1">
      <alignment horizontal="left" vertical="top" wrapText="1"/>
    </xf>
    <xf numFmtId="0" fontId="0" fillId="0" borderId="0" xfId="52" applyAlignment="1">
      <alignment wrapText="1"/>
    </xf>
    <xf numFmtId="43" fontId="0" fillId="0" borderId="0" xfId="10" applyFont="1" applyAlignment="1">
      <alignment wrapText="1"/>
    </xf>
    <xf numFmtId="0" fontId="9" fillId="0" borderId="1" xfId="52" applyFont="1" applyBorder="1" applyAlignment="1">
      <alignment horizontal="center" vertical="center" wrapText="1"/>
    </xf>
    <xf numFmtId="0" fontId="5" fillId="0" borderId="1" xfId="52" applyFont="1" applyBorder="1" applyAlignment="1">
      <alignment vertical="center" wrapText="1"/>
    </xf>
    <xf numFmtId="0" fontId="5" fillId="0" borderId="1" xfId="52" applyFont="1" applyBorder="1" applyAlignment="1">
      <alignment horizontal="right" vertical="center" wrapText="1"/>
    </xf>
    <xf numFmtId="0" fontId="1" fillId="4" borderId="1" xfId="52" applyFont="1" applyFill="1" applyBorder="1" applyAlignment="1">
      <alignment horizontal="center" vertical="center" wrapText="1"/>
    </xf>
    <xf numFmtId="43" fontId="1" fillId="4" borderId="1" xfId="81" applyFont="1" applyFill="1" applyBorder="1" applyAlignment="1">
      <alignment horizontal="center" vertical="center" wrapText="1"/>
    </xf>
    <xf numFmtId="49" fontId="1" fillId="5" borderId="1" xfId="69" applyNumberFormat="1" applyFont="1" applyFill="1" applyBorder="1" applyAlignment="1">
      <alignment horizontal="center" vertical="center" wrapText="1"/>
    </xf>
    <xf numFmtId="0" fontId="1" fillId="5" borderId="2" xfId="52" applyFont="1" applyFill="1" applyBorder="1" applyAlignment="1">
      <alignment horizontal="left" vertical="center" wrapText="1"/>
    </xf>
    <xf numFmtId="0" fontId="1" fillId="5" borderId="3" xfId="52" applyFont="1" applyFill="1" applyBorder="1" applyAlignment="1">
      <alignment horizontal="left" vertical="center" wrapText="1"/>
    </xf>
    <xf numFmtId="0" fontId="1" fillId="5" borderId="4" xfId="52" applyFont="1" applyFill="1" applyBorder="1" applyAlignment="1">
      <alignment horizontal="left" vertical="center" wrapText="1"/>
    </xf>
    <xf numFmtId="43" fontId="1" fillId="5" borderId="1" xfId="81" applyFont="1" applyFill="1" applyBorder="1" applyAlignment="1">
      <alignment horizontal="center" vertical="center" wrapText="1"/>
    </xf>
    <xf numFmtId="0" fontId="1" fillId="5" borderId="1" xfId="52" applyFont="1" applyFill="1" applyBorder="1" applyAlignment="1">
      <alignment horizontal="center" vertical="center" wrapText="1"/>
    </xf>
    <xf numFmtId="0" fontId="1" fillId="5" borderId="2" xfId="69" applyFont="1" applyFill="1" applyBorder="1" applyAlignment="1">
      <alignment horizontal="left" vertical="center" wrapText="1"/>
    </xf>
    <xf numFmtId="0" fontId="1" fillId="5" borderId="3" xfId="69" applyFont="1" applyFill="1" applyBorder="1" applyAlignment="1">
      <alignment horizontal="left" vertical="center" wrapText="1"/>
    </xf>
    <xf numFmtId="0" fontId="1" fillId="5" borderId="4" xfId="69" applyFont="1" applyFill="1" applyBorder="1" applyAlignment="1">
      <alignment horizontal="left" vertical="center" wrapText="1"/>
    </xf>
    <xf numFmtId="43" fontId="1" fillId="5" borderId="1" xfId="82" applyFont="1" applyFill="1" applyBorder="1" applyAlignment="1">
      <alignment horizontal="center" vertical="center" wrapText="1"/>
    </xf>
    <xf numFmtId="0" fontId="1" fillId="5" borderId="1" xfId="69" applyFont="1" applyFill="1" applyBorder="1" applyAlignment="1">
      <alignment horizontal="left" vertical="center" wrapText="1"/>
    </xf>
    <xf numFmtId="0" fontId="7" fillId="0" borderId="1" xfId="69" applyFont="1" applyBorder="1" applyAlignment="1">
      <alignment horizontal="center" vertical="center" wrapText="1"/>
    </xf>
    <xf numFmtId="0" fontId="7" fillId="6" borderId="1" xfId="69" applyFont="1" applyFill="1" applyBorder="1" applyAlignment="1">
      <alignment horizontal="center" vertical="center" wrapText="1"/>
    </xf>
    <xf numFmtId="0" fontId="7" fillId="6" borderId="1" xfId="69" applyFont="1" applyFill="1" applyBorder="1" applyAlignment="1">
      <alignment horizontal="left" vertical="top" wrapText="1"/>
    </xf>
    <xf numFmtId="43" fontId="4" fillId="0" borderId="1" xfId="82" applyFont="1" applyFill="1" applyBorder="1" applyAlignment="1">
      <alignment horizontal="left" vertical="center" wrapText="1"/>
    </xf>
    <xf numFmtId="43" fontId="7" fillId="6" borderId="1" xfId="82" applyFont="1" applyFill="1" applyBorder="1" applyAlignment="1">
      <alignment horizontal="left" vertical="center" wrapText="1"/>
    </xf>
    <xf numFmtId="0" fontId="7" fillId="6" borderId="1" xfId="69" applyFont="1" applyFill="1" applyBorder="1" applyAlignment="1">
      <alignment horizontal="left" vertical="center" wrapText="1"/>
    </xf>
    <xf numFmtId="0" fontId="7" fillId="6" borderId="1" xfId="52" applyFont="1" applyFill="1" applyBorder="1" applyAlignment="1">
      <alignment horizontal="center" vertical="center" wrapText="1"/>
    </xf>
    <xf numFmtId="0" fontId="7" fillId="0" borderId="1" xfId="69" applyFont="1" applyBorder="1" applyAlignment="1">
      <alignment horizontal="left" vertical="top" wrapText="1"/>
    </xf>
    <xf numFmtId="43" fontId="7" fillId="0" borderId="1" xfId="82" applyFont="1" applyBorder="1" applyAlignment="1">
      <alignment horizontal="left" vertical="center" wrapText="1"/>
    </xf>
    <xf numFmtId="43" fontId="7" fillId="0" borderId="1" xfId="82" applyFont="1" applyFill="1" applyBorder="1" applyAlignment="1">
      <alignment horizontal="left" vertical="center" wrapText="1"/>
    </xf>
    <xf numFmtId="0" fontId="7" fillId="0" borderId="18" xfId="69" applyFont="1" applyBorder="1" applyAlignment="1">
      <alignment horizontal="center" vertical="center" wrapText="1"/>
    </xf>
    <xf numFmtId="0" fontId="7" fillId="0" borderId="18" xfId="69" applyFont="1" applyBorder="1" applyAlignment="1">
      <alignment horizontal="left" vertical="top" wrapText="1"/>
    </xf>
    <xf numFmtId="43" fontId="4" fillId="0" borderId="18" xfId="82" applyFont="1" applyFill="1" applyBorder="1" applyAlignment="1">
      <alignment horizontal="left" vertical="center" wrapText="1"/>
    </xf>
    <xf numFmtId="43" fontId="7" fillId="0" borderId="18" xfId="82" applyFont="1" applyBorder="1" applyAlignment="1">
      <alignment horizontal="left" vertical="center" wrapText="1"/>
    </xf>
    <xf numFmtId="0" fontId="7" fillId="6" borderId="18" xfId="69" applyFont="1" applyFill="1" applyBorder="1" applyAlignment="1">
      <alignment horizontal="left" vertical="center" wrapText="1"/>
    </xf>
    <xf numFmtId="0" fontId="12" fillId="0" borderId="1" xfId="69" applyFont="1" applyBorder="1" applyAlignment="1">
      <alignment horizontal="center" vertical="center" wrapText="1"/>
    </xf>
    <xf numFmtId="0" fontId="12" fillId="0" borderId="1" xfId="69" applyFont="1" applyBorder="1" applyAlignment="1">
      <alignment horizontal="left" vertical="top" wrapText="1"/>
    </xf>
    <xf numFmtId="43" fontId="12" fillId="0" borderId="1" xfId="82" applyFont="1" applyFill="1" applyBorder="1" applyAlignment="1">
      <alignment horizontal="left" vertical="center" wrapText="1"/>
    </xf>
    <xf numFmtId="0" fontId="4" fillId="0" borderId="1" xfId="69" applyFont="1" applyBorder="1" applyAlignment="1">
      <alignment horizontal="left" vertical="center" wrapText="1"/>
    </xf>
    <xf numFmtId="0" fontId="7" fillId="0" borderId="16" xfId="69" applyFont="1" applyBorder="1" applyAlignment="1">
      <alignment horizontal="center" vertical="center" wrapText="1"/>
    </xf>
    <xf numFmtId="0" fontId="7" fillId="0" borderId="16" xfId="69" applyFont="1" applyBorder="1" applyAlignment="1">
      <alignment horizontal="left" vertical="top" wrapText="1"/>
    </xf>
    <xf numFmtId="43" fontId="4" fillId="0" borderId="16" xfId="82" applyFont="1" applyFill="1" applyBorder="1" applyAlignment="1">
      <alignment horizontal="left" vertical="center" wrapText="1"/>
    </xf>
    <xf numFmtId="43" fontId="7" fillId="0" borderId="16" xfId="82" applyFont="1" applyBorder="1" applyAlignment="1">
      <alignment horizontal="left" vertical="center" wrapText="1"/>
    </xf>
    <xf numFmtId="0" fontId="7" fillId="6" borderId="16" xfId="69" applyFont="1" applyFill="1" applyBorder="1" applyAlignment="1">
      <alignment horizontal="left" vertical="center" wrapText="1"/>
    </xf>
    <xf numFmtId="0" fontId="12" fillId="0" borderId="1" xfId="69" applyFont="1" applyBorder="1" applyAlignment="1">
      <alignment horizontal="left" vertical="center" wrapText="1"/>
    </xf>
    <xf numFmtId="49" fontId="7" fillId="0" borderId="1" xfId="69" applyNumberFormat="1" applyFont="1" applyBorder="1" applyAlignment="1">
      <alignment horizontal="center" vertical="center" wrapText="1"/>
    </xf>
    <xf numFmtId="0" fontId="7" fillId="0" borderId="20" xfId="69" applyFont="1" applyBorder="1" applyAlignment="1">
      <alignment horizontal="center" vertical="center" wrapText="1"/>
    </xf>
    <xf numFmtId="0" fontId="7" fillId="0" borderId="20" xfId="69" applyFont="1" applyBorder="1" applyAlignment="1">
      <alignment horizontal="left" vertical="top" wrapText="1"/>
    </xf>
    <xf numFmtId="43" fontId="4" fillId="0" borderId="20" xfId="82" applyFont="1" applyFill="1" applyBorder="1" applyAlignment="1">
      <alignment horizontal="left" vertical="center" wrapText="1"/>
    </xf>
    <xf numFmtId="43" fontId="7" fillId="0" borderId="20" xfId="82" applyFont="1" applyBorder="1" applyAlignment="1">
      <alignment horizontal="left" vertical="center" wrapText="1"/>
    </xf>
    <xf numFmtId="0" fontId="7" fillId="6" borderId="20" xfId="69" applyFont="1" applyFill="1" applyBorder="1" applyAlignment="1">
      <alignment horizontal="left" vertical="center" wrapText="1"/>
    </xf>
    <xf numFmtId="0" fontId="6" fillId="0" borderId="1" xfId="52" applyFont="1" applyBorder="1" applyAlignment="1">
      <alignment horizontal="center" vertical="center" wrapText="1"/>
    </xf>
    <xf numFmtId="0" fontId="13" fillId="0" borderId="1" xfId="52" applyFont="1" applyBorder="1" applyAlignment="1">
      <alignment horizontal="left" vertical="top" wrapText="1"/>
    </xf>
    <xf numFmtId="0" fontId="7" fillId="0" borderId="18" xfId="52" applyFont="1" applyBorder="1" applyAlignment="1">
      <alignment horizontal="center" vertical="center"/>
    </xf>
    <xf numFmtId="182" fontId="6" fillId="0" borderId="18" xfId="52" applyNumberFormat="1" applyFont="1" applyBorder="1" applyAlignment="1">
      <alignment horizontal="center" vertical="center" wrapText="1"/>
    </xf>
    <xf numFmtId="0" fontId="6" fillId="0" borderId="18" xfId="52" applyFont="1" applyBorder="1" applyAlignment="1">
      <alignment horizontal="left" vertical="center" wrapText="1"/>
    </xf>
    <xf numFmtId="0" fontId="6" fillId="0" borderId="1" xfId="52" applyFont="1" applyBorder="1" applyAlignment="1">
      <alignment horizontal="left" vertical="top" wrapText="1"/>
    </xf>
    <xf numFmtId="0" fontId="7" fillId="0" borderId="16" xfId="52" applyFont="1" applyBorder="1" applyAlignment="1">
      <alignment horizontal="center" vertical="center"/>
    </xf>
    <xf numFmtId="182" fontId="6" fillId="0" borderId="16" xfId="52" applyNumberFormat="1" applyFont="1" applyBorder="1" applyAlignment="1">
      <alignment horizontal="center" vertical="center" wrapText="1"/>
    </xf>
    <xf numFmtId="0" fontId="6" fillId="0" borderId="16" xfId="52" applyFont="1" applyBorder="1" applyAlignment="1">
      <alignment horizontal="left" vertical="center" wrapText="1"/>
    </xf>
    <xf numFmtId="0" fontId="7" fillId="0" borderId="20" xfId="52" applyFont="1" applyBorder="1" applyAlignment="1">
      <alignment horizontal="center" vertical="center"/>
    </xf>
    <xf numFmtId="182" fontId="6" fillId="0" borderId="20" xfId="52" applyNumberFormat="1" applyFont="1" applyBorder="1" applyAlignment="1">
      <alignment horizontal="center" vertical="center" wrapText="1"/>
    </xf>
    <xf numFmtId="0" fontId="6" fillId="0" borderId="20" xfId="52" applyFont="1" applyBorder="1" applyAlignment="1">
      <alignment horizontal="left" vertical="center" wrapText="1"/>
    </xf>
    <xf numFmtId="0" fontId="6" fillId="7" borderId="18" xfId="52" applyFont="1" applyFill="1" applyBorder="1" applyAlignment="1">
      <alignment horizontal="left" vertical="center" wrapText="1"/>
    </xf>
    <xf numFmtId="0" fontId="6" fillId="7" borderId="16" xfId="52" applyFont="1" applyFill="1" applyBorder="1" applyAlignment="1">
      <alignment horizontal="left" vertical="center" wrapText="1"/>
    </xf>
    <xf numFmtId="0" fontId="0" fillId="8" borderId="0" xfId="52" applyFill="1" applyAlignment="1">
      <alignment wrapText="1"/>
    </xf>
    <xf numFmtId="0" fontId="6" fillId="7" borderId="20" xfId="52" applyFont="1" applyFill="1" applyBorder="1" applyAlignment="1">
      <alignment horizontal="left" vertical="center" wrapText="1"/>
    </xf>
    <xf numFmtId="0" fontId="7" fillId="0" borderId="1" xfId="52" applyFont="1" applyBorder="1" applyAlignment="1">
      <alignment horizontal="center" vertical="center"/>
    </xf>
    <xf numFmtId="0" fontId="7" fillId="0" borderId="1" xfId="52" applyFont="1" applyBorder="1" applyAlignment="1">
      <alignment horizontal="left" vertical="center" wrapText="1"/>
    </xf>
    <xf numFmtId="0" fontId="14" fillId="0" borderId="1" xfId="52" applyFont="1" applyBorder="1" applyAlignment="1">
      <alignment horizontal="left" vertical="center" wrapText="1"/>
    </xf>
    <xf numFmtId="0" fontId="7" fillId="0" borderId="1" xfId="52" applyFont="1" applyBorder="1" applyAlignment="1">
      <alignment horizontal="center" vertical="center" wrapText="1"/>
    </xf>
    <xf numFmtId="0" fontId="7" fillId="7" borderId="1" xfId="52" applyFont="1" applyFill="1" applyBorder="1" applyAlignment="1">
      <alignment horizontal="left" vertical="center" wrapText="1"/>
    </xf>
    <xf numFmtId="0" fontId="14" fillId="7" borderId="1" xfId="52" applyFont="1" applyFill="1" applyBorder="1" applyAlignment="1">
      <alignment horizontal="left" vertical="center" wrapText="1"/>
    </xf>
    <xf numFmtId="0" fontId="6" fillId="0" borderId="1" xfId="52" applyFont="1" applyBorder="1" applyAlignment="1">
      <alignment horizontal="center" vertical="center"/>
    </xf>
    <xf numFmtId="0" fontId="6" fillId="0" borderId="18" xfId="52" applyFont="1" applyBorder="1" applyAlignment="1">
      <alignment horizontal="center" vertical="center"/>
    </xf>
    <xf numFmtId="0" fontId="6" fillId="0" borderId="1" xfId="52" applyFont="1" applyBorder="1" applyAlignment="1">
      <alignment horizontal="left" vertical="center"/>
    </xf>
    <xf numFmtId="0" fontId="6" fillId="0" borderId="16" xfId="52" applyFont="1" applyBorder="1" applyAlignment="1">
      <alignment horizontal="center" vertical="center"/>
    </xf>
    <xf numFmtId="0" fontId="13" fillId="0" borderId="1" xfId="52" applyFont="1" applyBorder="1" applyAlignment="1">
      <alignment horizontal="left" vertical="center"/>
    </xf>
    <xf numFmtId="0" fontId="6" fillId="0" borderId="20" xfId="52" applyFont="1" applyBorder="1" applyAlignment="1">
      <alignment horizontal="center" vertical="center"/>
    </xf>
    <xf numFmtId="182" fontId="6" fillId="0" borderId="1" xfId="52" applyNumberFormat="1" applyFont="1" applyBorder="1" applyAlignment="1">
      <alignment horizontal="center" vertical="center" wrapText="1"/>
    </xf>
    <xf numFmtId="49" fontId="3" fillId="5" borderId="1" xfId="69" applyNumberFormat="1" applyFont="1" applyFill="1" applyBorder="1" applyAlignment="1">
      <alignment horizontal="center" vertical="center" wrapText="1"/>
    </xf>
    <xf numFmtId="0" fontId="3" fillId="5" borderId="2" xfId="69" applyFont="1" applyFill="1" applyBorder="1" applyAlignment="1">
      <alignment horizontal="left" vertical="center" wrapText="1"/>
    </xf>
    <xf numFmtId="0" fontId="3" fillId="5" borderId="3" xfId="69" applyFont="1" applyFill="1" applyBorder="1" applyAlignment="1">
      <alignment horizontal="left" vertical="center" wrapText="1"/>
    </xf>
    <xf numFmtId="0" fontId="3" fillId="5" borderId="4" xfId="69" applyFont="1" applyFill="1" applyBorder="1" applyAlignment="1">
      <alignment horizontal="left" vertical="center" wrapText="1"/>
    </xf>
    <xf numFmtId="43" fontId="3" fillId="5" borderId="1" xfId="82" applyFont="1" applyFill="1" applyBorder="1" applyAlignment="1">
      <alignment horizontal="center" vertical="center" wrapText="1"/>
    </xf>
    <xf numFmtId="0" fontId="7" fillId="5" borderId="1" xfId="69" applyFont="1" applyFill="1" applyBorder="1" applyAlignment="1">
      <alignment horizontal="left" vertical="center" wrapText="1"/>
    </xf>
    <xf numFmtId="0" fontId="4" fillId="0" borderId="1" xfId="69" applyFont="1" applyBorder="1" applyAlignment="1">
      <alignment horizontal="center" vertical="center" wrapText="1"/>
    </xf>
    <xf numFmtId="43" fontId="4" fillId="0" borderId="1" xfId="80" applyFont="1" applyBorder="1" applyAlignment="1">
      <alignment horizontal="left" vertical="center" wrapText="1"/>
    </xf>
    <xf numFmtId="43" fontId="4" fillId="0" borderId="1" xfId="80" applyFont="1" applyFill="1" applyBorder="1" applyAlignment="1">
      <alignment horizontal="center" vertical="center" wrapText="1"/>
    </xf>
    <xf numFmtId="0" fontId="5" fillId="5" borderId="1" xfId="69" applyFont="1" applyFill="1" applyBorder="1" applyAlignment="1">
      <alignment horizontal="left" vertical="center" wrapText="1"/>
    </xf>
    <xf numFmtId="43" fontId="4" fillId="0" borderId="1" xfId="80" applyFont="1" applyFill="1" applyBorder="1" applyAlignment="1">
      <alignment horizontal="left" vertical="center" wrapText="1"/>
    </xf>
    <xf numFmtId="43" fontId="12" fillId="0" borderId="1" xfId="80" applyFont="1" applyBorder="1" applyAlignment="1">
      <alignment horizontal="left" vertical="center" wrapText="1"/>
    </xf>
    <xf numFmtId="43" fontId="7" fillId="0" borderId="1" xfId="80" applyFont="1" applyBorder="1" applyAlignment="1">
      <alignment horizontal="left" vertical="center" wrapText="1"/>
    </xf>
    <xf numFmtId="49" fontId="7" fillId="6" borderId="1" xfId="69" applyNumberFormat="1" applyFont="1" applyFill="1" applyBorder="1" applyAlignment="1">
      <alignment horizontal="center" vertical="center" wrapText="1"/>
    </xf>
    <xf numFmtId="0" fontId="4" fillId="6" borderId="1" xfId="69" applyFont="1" applyFill="1" applyBorder="1" applyAlignment="1">
      <alignment horizontal="center" vertical="center" wrapText="1"/>
    </xf>
    <xf numFmtId="43" fontId="4" fillId="6" borderId="1" xfId="80" applyFont="1" applyFill="1" applyBorder="1" applyAlignment="1">
      <alignment horizontal="left" vertical="center" wrapText="1"/>
    </xf>
    <xf numFmtId="0" fontId="5" fillId="5" borderId="2" xfId="52" applyFont="1" applyFill="1" applyBorder="1" applyAlignment="1">
      <alignment horizontal="center" vertical="center" wrapText="1"/>
    </xf>
    <xf numFmtId="0" fontId="5" fillId="5" borderId="3" xfId="52" applyFont="1" applyFill="1" applyBorder="1" applyAlignment="1">
      <alignment horizontal="center" vertical="center" wrapText="1"/>
    </xf>
    <xf numFmtId="0" fontId="5" fillId="5" borderId="4" xfId="52" applyFont="1" applyFill="1" applyBorder="1" applyAlignment="1">
      <alignment horizontal="center" vertical="center" wrapText="1"/>
    </xf>
    <xf numFmtId="43" fontId="1" fillId="5" borderId="1" xfId="81" applyFont="1" applyFill="1" applyBorder="1" applyAlignment="1">
      <alignment vertical="center" wrapText="1"/>
    </xf>
    <xf numFmtId="40" fontId="5" fillId="5" borderId="1" xfId="52" applyNumberFormat="1" applyFont="1" applyFill="1" applyBorder="1" applyAlignment="1">
      <alignment vertical="center" wrapText="1"/>
    </xf>
    <xf numFmtId="0" fontId="0" fillId="0" borderId="0" xfId="52" applyAlignment="1">
      <alignment horizontal="center" vertical="center" wrapText="1"/>
    </xf>
    <xf numFmtId="0" fontId="0" fillId="9" borderId="0" xfId="0" applyFill="1"/>
    <xf numFmtId="0" fontId="9"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right" vertical="center" wrapText="1"/>
    </xf>
    <xf numFmtId="0" fontId="1" fillId="4" borderId="1" xfId="0" applyFont="1" applyFill="1" applyBorder="1" applyAlignment="1">
      <alignment horizontal="center" vertical="center" wrapText="1"/>
    </xf>
    <xf numFmtId="43" fontId="1" fillId="4" borderId="1" xfId="10" applyFont="1" applyFill="1" applyBorder="1" applyAlignment="1">
      <alignment horizontal="center" vertical="center" wrapText="1"/>
    </xf>
    <xf numFmtId="49" fontId="15" fillId="5" borderId="1" xfId="0" applyNumberFormat="1"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49" fontId="2" fillId="5" borderId="1" xfId="69" applyNumberFormat="1" applyFont="1" applyFill="1" applyBorder="1" applyAlignment="1">
      <alignment horizontal="center" vertical="center" wrapText="1"/>
    </xf>
    <xf numFmtId="43" fontId="3" fillId="5" borderId="1" xfId="10" applyFont="1" applyFill="1" applyBorder="1" applyAlignment="1">
      <alignment horizontal="center" vertical="center" wrapText="1"/>
    </xf>
    <xf numFmtId="49" fontId="4" fillId="6" borderId="1" xfId="69" applyNumberFormat="1" applyFont="1" applyFill="1" applyBorder="1" applyAlignment="1">
      <alignment horizontal="center" vertical="center" wrapText="1"/>
    </xf>
    <xf numFmtId="49" fontId="4" fillId="6" borderId="1" xfId="0" applyNumberFormat="1" applyFont="1" applyFill="1" applyBorder="1" applyAlignment="1">
      <alignment horizontal="left" vertical="top" wrapText="1"/>
    </xf>
    <xf numFmtId="43" fontId="7" fillId="6" borderId="1" xfId="10" applyFont="1" applyFill="1" applyBorder="1" applyAlignment="1">
      <alignment horizontal="center" vertical="center" wrapText="1"/>
    </xf>
    <xf numFmtId="58" fontId="0" fillId="0" borderId="0" xfId="0" applyNumberFormat="1"/>
    <xf numFmtId="0" fontId="3" fillId="5" borderId="2" xfId="69" applyFont="1" applyFill="1" applyBorder="1" applyAlignment="1">
      <alignment horizontal="center" vertical="center" wrapText="1"/>
    </xf>
    <xf numFmtId="49" fontId="7" fillId="6" borderId="1" xfId="52" applyNumberFormat="1" applyFont="1" applyFill="1" applyBorder="1" applyAlignment="1">
      <alignment horizontal="center" vertical="center" wrapText="1"/>
    </xf>
    <xf numFmtId="0" fontId="7" fillId="6" borderId="1" xfId="52" applyFont="1" applyFill="1" applyBorder="1" applyAlignment="1">
      <alignment horizontal="left" vertical="center" wrapText="1"/>
    </xf>
    <xf numFmtId="39" fontId="4" fillId="6" borderId="1" xfId="10" applyNumberFormat="1" applyFont="1" applyFill="1" applyBorder="1" applyAlignment="1">
      <alignment horizontal="center" vertical="center" wrapText="1"/>
    </xf>
    <xf numFmtId="39" fontId="7" fillId="6" borderId="1" xfId="10" applyNumberFormat="1" applyFont="1" applyFill="1" applyBorder="1" applyAlignment="1">
      <alignment horizontal="center" vertical="center" wrapText="1"/>
    </xf>
    <xf numFmtId="49" fontId="16" fillId="6" borderId="1" xfId="52" applyNumberFormat="1" applyFont="1" applyFill="1" applyBorder="1" applyAlignment="1">
      <alignment horizontal="center" vertical="center" wrapText="1"/>
    </xf>
    <xf numFmtId="39" fontId="7" fillId="6" borderId="1" xfId="69" applyNumberFormat="1" applyFont="1" applyFill="1" applyBorder="1" applyAlignment="1">
      <alignment horizontal="center" vertical="center" wrapText="1"/>
    </xf>
    <xf numFmtId="0" fontId="4" fillId="6" borderId="1" xfId="52" applyFont="1" applyFill="1" applyBorder="1" applyAlignment="1">
      <alignment horizontal="center" vertical="center" wrapText="1"/>
    </xf>
    <xf numFmtId="0" fontId="4" fillId="6" borderId="1" xfId="52" applyFont="1" applyFill="1" applyBorder="1" applyAlignment="1">
      <alignment horizontal="left" vertical="top" wrapText="1"/>
    </xf>
    <xf numFmtId="0" fontId="7" fillId="6" borderId="1" xfId="52" applyFont="1" applyFill="1" applyBorder="1" applyAlignment="1">
      <alignment horizontal="left" vertical="top" wrapText="1"/>
    </xf>
    <xf numFmtId="49" fontId="4" fillId="6" borderId="18" xfId="69" applyNumberFormat="1" applyFont="1" applyFill="1" applyBorder="1" applyAlignment="1">
      <alignment horizontal="center" vertical="center" wrapText="1"/>
    </xf>
    <xf numFmtId="0" fontId="4" fillId="6" borderId="18" xfId="69" applyFont="1" applyFill="1" applyBorder="1" applyAlignment="1">
      <alignment horizontal="center" vertical="center" wrapText="1"/>
    </xf>
    <xf numFmtId="0" fontId="7" fillId="6" borderId="1" xfId="69" applyFont="1" applyFill="1" applyBorder="1" applyAlignment="1">
      <alignment vertical="center" wrapText="1"/>
    </xf>
    <xf numFmtId="0" fontId="4" fillId="6" borderId="1" xfId="39" applyFont="1" applyFill="1" applyBorder="1" applyAlignment="1">
      <alignment horizontal="center" vertical="center" wrapText="1"/>
    </xf>
    <xf numFmtId="49" fontId="2" fillId="9" borderId="1" xfId="69" applyNumberFormat="1" applyFont="1" applyFill="1" applyBorder="1" applyAlignment="1">
      <alignment horizontal="center" vertical="center" wrapText="1"/>
    </xf>
    <xf numFmtId="0" fontId="3" fillId="9" borderId="2" xfId="69" applyFont="1" applyFill="1" applyBorder="1" applyAlignment="1">
      <alignment horizontal="left" vertical="center" wrapText="1"/>
    </xf>
    <xf numFmtId="0" fontId="3" fillId="9" borderId="3" xfId="69" applyFont="1" applyFill="1" applyBorder="1" applyAlignment="1">
      <alignment horizontal="left" vertical="center" wrapText="1"/>
    </xf>
    <xf numFmtId="0" fontId="3" fillId="9" borderId="4" xfId="69" applyFont="1" applyFill="1" applyBorder="1" applyAlignment="1">
      <alignment horizontal="left" vertical="center" wrapText="1"/>
    </xf>
    <xf numFmtId="43" fontId="3" fillId="9" borderId="1" xfId="10" applyFont="1" applyFill="1" applyBorder="1" applyAlignment="1">
      <alignment horizontal="center" vertical="center" wrapText="1"/>
    </xf>
    <xf numFmtId="49" fontId="4" fillId="9" borderId="17" xfId="69" applyNumberFormat="1" applyFont="1" applyFill="1" applyBorder="1" applyAlignment="1">
      <alignment horizontal="center" vertical="center" wrapText="1"/>
    </xf>
    <xf numFmtId="0" fontId="4" fillId="9" borderId="1" xfId="69" applyFont="1" applyFill="1" applyBorder="1" applyAlignment="1">
      <alignment horizontal="center" vertical="center" wrapText="1"/>
    </xf>
    <xf numFmtId="0" fontId="4" fillId="9" borderId="1" xfId="69" applyFont="1" applyFill="1" applyBorder="1" applyAlignment="1">
      <alignment vertical="center" wrapText="1"/>
    </xf>
    <xf numFmtId="0" fontId="4" fillId="9" borderId="1" xfId="39" applyFont="1" applyFill="1" applyBorder="1" applyAlignment="1">
      <alignment horizontal="center" vertical="center" wrapText="1"/>
    </xf>
    <xf numFmtId="43" fontId="7" fillId="9" borderId="1" xfId="10" applyFont="1" applyFill="1" applyBorder="1" applyAlignment="1">
      <alignment horizontal="center" vertical="center" wrapText="1"/>
    </xf>
    <xf numFmtId="0" fontId="4" fillId="9" borderId="19" xfId="69" applyFont="1" applyFill="1" applyBorder="1" applyAlignment="1">
      <alignment vertical="center" wrapText="1"/>
    </xf>
    <xf numFmtId="0" fontId="4" fillId="9" borderId="18" xfId="39" applyFont="1" applyFill="1" applyBorder="1" applyAlignment="1">
      <alignment horizontal="center" vertical="center" wrapText="1"/>
    </xf>
    <xf numFmtId="43" fontId="7" fillId="9" borderId="18" xfId="10" applyFont="1" applyFill="1" applyBorder="1" applyAlignment="1">
      <alignment horizontal="center" vertical="center" wrapText="1"/>
    </xf>
    <xf numFmtId="43" fontId="7" fillId="9" borderId="16" xfId="10" applyFont="1" applyFill="1" applyBorder="1" applyAlignment="1">
      <alignment horizontal="center" vertical="center" wrapText="1"/>
    </xf>
    <xf numFmtId="43" fontId="7" fillId="9" borderId="20" xfId="1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43" fontId="1" fillId="5" borderId="1" xfId="0" applyNumberFormat="1" applyFont="1" applyFill="1" applyBorder="1" applyAlignment="1">
      <alignment vertical="center" wrapText="1"/>
    </xf>
    <xf numFmtId="0" fontId="0" fillId="0" borderId="0" xfId="52"/>
    <xf numFmtId="0" fontId="17" fillId="0" borderId="2" xfId="52" applyFont="1" applyBorder="1" applyAlignment="1">
      <alignment horizontal="center"/>
    </xf>
    <xf numFmtId="0" fontId="17" fillId="0" borderId="3" xfId="52" applyFont="1" applyBorder="1" applyAlignment="1">
      <alignment horizontal="center"/>
    </xf>
    <xf numFmtId="0" fontId="17" fillId="0" borderId="4" xfId="52" applyFont="1" applyBorder="1" applyAlignment="1">
      <alignment horizontal="center"/>
    </xf>
    <xf numFmtId="49" fontId="18" fillId="0" borderId="1" xfId="52" applyNumberFormat="1" applyFont="1" applyBorder="1" applyAlignment="1">
      <alignment vertical="center" wrapText="1"/>
    </xf>
    <xf numFmtId="0" fontId="18" fillId="0" borderId="2" xfId="52" applyFont="1" applyBorder="1" applyAlignment="1">
      <alignment horizontal="right" vertical="center" wrapText="1"/>
    </xf>
    <xf numFmtId="0" fontId="18" fillId="0" borderId="3" xfId="52" applyFont="1" applyBorder="1" applyAlignment="1">
      <alignment horizontal="right" vertical="center" wrapText="1"/>
    </xf>
    <xf numFmtId="0" fontId="18" fillId="0" borderId="4" xfId="52" applyFont="1" applyBorder="1" applyAlignment="1">
      <alignment horizontal="right" vertical="center" wrapText="1"/>
    </xf>
    <xf numFmtId="49" fontId="2" fillId="4" borderId="18" xfId="52" applyNumberFormat="1" applyFont="1" applyFill="1" applyBorder="1" applyAlignment="1">
      <alignment horizontal="center" vertical="center" wrapText="1"/>
    </xf>
    <xf numFmtId="0" fontId="2" fillId="4" borderId="18" xfId="52" applyFont="1" applyFill="1" applyBorder="1" applyAlignment="1">
      <alignment horizontal="center" vertical="center" wrapText="1"/>
    </xf>
    <xf numFmtId="178" fontId="2" fillId="4" borderId="18" xfId="52" applyNumberFormat="1" applyFont="1" applyFill="1" applyBorder="1" applyAlignment="1">
      <alignment horizontal="center" vertical="center" wrapText="1"/>
    </xf>
    <xf numFmtId="43" fontId="2" fillId="4" borderId="18" xfId="10" applyFont="1" applyFill="1" applyBorder="1" applyAlignment="1">
      <alignment horizontal="center" vertical="center" wrapText="1"/>
    </xf>
    <xf numFmtId="49" fontId="2" fillId="5" borderId="1" xfId="52" applyNumberFormat="1" applyFont="1" applyFill="1" applyBorder="1" applyAlignment="1">
      <alignment horizontal="center" vertical="center" wrapText="1"/>
    </xf>
    <xf numFmtId="49" fontId="2" fillId="5" borderId="2" xfId="52" applyNumberFormat="1" applyFont="1" applyFill="1" applyBorder="1" applyAlignment="1">
      <alignment horizontal="left" vertical="center" wrapText="1"/>
    </xf>
    <xf numFmtId="49" fontId="2" fillId="5" borderId="3" xfId="52" applyNumberFormat="1" applyFont="1" applyFill="1" applyBorder="1" applyAlignment="1">
      <alignment horizontal="left" vertical="center" wrapText="1"/>
    </xf>
    <xf numFmtId="49" fontId="2" fillId="5" borderId="4" xfId="52" applyNumberFormat="1" applyFont="1" applyFill="1" applyBorder="1" applyAlignment="1">
      <alignment horizontal="left" vertical="center" wrapText="1"/>
    </xf>
    <xf numFmtId="182" fontId="2" fillId="5" borderId="1" xfId="52" applyNumberFormat="1" applyFont="1" applyFill="1" applyBorder="1" applyAlignment="1">
      <alignment horizontal="center" vertical="center" wrapText="1"/>
    </xf>
    <xf numFmtId="49" fontId="2" fillId="5" borderId="1" xfId="52" applyNumberFormat="1" applyFont="1" applyFill="1" applyBorder="1" applyAlignment="1">
      <alignment vertical="center" wrapText="1"/>
    </xf>
    <xf numFmtId="0" fontId="8" fillId="10" borderId="2" xfId="52" applyFont="1" applyFill="1" applyBorder="1" applyAlignment="1">
      <alignment horizontal="left" vertical="center" wrapText="1"/>
    </xf>
    <xf numFmtId="0" fontId="8" fillId="10" borderId="3" xfId="52" applyFont="1" applyFill="1" applyBorder="1" applyAlignment="1">
      <alignment horizontal="left" vertical="center" wrapText="1"/>
    </xf>
    <xf numFmtId="0" fontId="8" fillId="10" borderId="4" xfId="52" applyFont="1" applyFill="1" applyBorder="1" applyAlignment="1">
      <alignment horizontal="left" vertical="center" wrapText="1"/>
    </xf>
    <xf numFmtId="182" fontId="8" fillId="10" borderId="1" xfId="52" applyNumberFormat="1" applyFont="1" applyFill="1" applyBorder="1" applyAlignment="1">
      <alignment horizontal="center" vertical="center" wrapText="1"/>
    </xf>
    <xf numFmtId="0" fontId="8" fillId="10" borderId="1" xfId="52" applyFont="1" applyFill="1" applyBorder="1" applyAlignment="1">
      <alignment vertical="center" wrapText="1"/>
    </xf>
    <xf numFmtId="0" fontId="19" fillId="7" borderId="2" xfId="52" applyFont="1" applyFill="1" applyBorder="1" applyAlignment="1">
      <alignment horizontal="left" vertical="center" wrapText="1"/>
    </xf>
    <xf numFmtId="0" fontId="19" fillId="7" borderId="3" xfId="52" applyFont="1" applyFill="1" applyBorder="1" applyAlignment="1">
      <alignment horizontal="left" vertical="center" wrapText="1"/>
    </xf>
    <xf numFmtId="0" fontId="19" fillId="7" borderId="4" xfId="52" applyFont="1" applyFill="1" applyBorder="1" applyAlignment="1">
      <alignment horizontal="left" vertical="center" wrapText="1"/>
    </xf>
    <xf numFmtId="0" fontId="13" fillId="7" borderId="1" xfId="52" applyFont="1" applyFill="1" applyBorder="1" applyAlignment="1">
      <alignment horizontal="center" vertical="center" wrapText="1"/>
    </xf>
    <xf numFmtId="0" fontId="14" fillId="0" borderId="1" xfId="52" applyFont="1" applyBorder="1" applyAlignment="1">
      <alignment horizontal="center" vertical="center" wrapText="1"/>
    </xf>
    <xf numFmtId="182" fontId="14" fillId="0" borderId="1" xfId="52" applyNumberFormat="1" applyFont="1" applyBorder="1" applyAlignment="1">
      <alignment horizontal="center" vertical="center" wrapText="1"/>
    </xf>
    <xf numFmtId="182" fontId="13" fillId="7" borderId="1" xfId="52" applyNumberFormat="1" applyFont="1" applyFill="1" applyBorder="1" applyAlignment="1">
      <alignment horizontal="center" vertical="center" wrapText="1"/>
    </xf>
    <xf numFmtId="0" fontId="6" fillId="7" borderId="1" xfId="52" applyFont="1" applyFill="1" applyBorder="1" applyAlignment="1">
      <alignment horizontal="left" vertical="center" wrapText="1"/>
    </xf>
    <xf numFmtId="0" fontId="19" fillId="7" borderId="1" xfId="52" applyFont="1" applyFill="1" applyBorder="1" applyAlignment="1">
      <alignment horizontal="left" vertical="center" wrapText="1"/>
    </xf>
    <xf numFmtId="0" fontId="20" fillId="7" borderId="1" xfId="52" applyFont="1" applyFill="1" applyBorder="1" applyAlignment="1">
      <alignment horizontal="center" vertical="center" wrapText="1"/>
    </xf>
    <xf numFmtId="0" fontId="12" fillId="0" borderId="1" xfId="52" applyFont="1" applyBorder="1" applyAlignment="1">
      <alignment horizontal="center" vertical="center" wrapText="1"/>
    </xf>
    <xf numFmtId="0" fontId="20" fillId="0" borderId="1" xfId="52" applyFont="1" applyBorder="1" applyAlignment="1">
      <alignment horizontal="center" vertical="center" wrapText="1"/>
    </xf>
    <xf numFmtId="182" fontId="20" fillId="0" borderId="1" xfId="52" applyNumberFormat="1" applyFont="1" applyBorder="1" applyAlignment="1">
      <alignment horizontal="center" vertical="center" wrapText="1"/>
    </xf>
    <xf numFmtId="0" fontId="12" fillId="7" borderId="1" xfId="52" applyFont="1" applyFill="1" applyBorder="1" applyAlignment="1">
      <alignment horizontal="left" vertical="center" wrapText="1"/>
    </xf>
    <xf numFmtId="0" fontId="12" fillId="7" borderId="1" xfId="52" applyFont="1" applyFill="1" applyBorder="1" applyAlignment="1">
      <alignment horizontal="center" vertical="center" wrapText="1"/>
    </xf>
    <xf numFmtId="0" fontId="21" fillId="7" borderId="2" xfId="52" applyFont="1" applyFill="1" applyBorder="1" applyAlignment="1">
      <alignment horizontal="left" vertical="center" wrapText="1"/>
    </xf>
    <xf numFmtId="0" fontId="21" fillId="7" borderId="3" xfId="52" applyFont="1" applyFill="1" applyBorder="1" applyAlignment="1">
      <alignment horizontal="left" vertical="center" wrapText="1"/>
    </xf>
    <xf numFmtId="0" fontId="21" fillId="7" borderId="4" xfId="52" applyFont="1" applyFill="1" applyBorder="1" applyAlignment="1">
      <alignment horizontal="left" vertical="center" wrapText="1"/>
    </xf>
    <xf numFmtId="0" fontId="6" fillId="7" borderId="1" xfId="52" applyFont="1" applyFill="1" applyBorder="1" applyAlignment="1">
      <alignment horizontal="center" vertical="center" wrapText="1"/>
    </xf>
    <xf numFmtId="0" fontId="19" fillId="0" borderId="1" xfId="52" applyFont="1" applyBorder="1" applyAlignment="1">
      <alignment horizontal="center" vertical="center" wrapText="1"/>
    </xf>
    <xf numFmtId="0" fontId="22" fillId="7" borderId="1" xfId="52" applyFont="1" applyFill="1" applyBorder="1" applyAlignment="1">
      <alignment horizontal="center" vertical="center" wrapText="1"/>
    </xf>
    <xf numFmtId="49" fontId="3" fillId="5" borderId="2" xfId="52" applyNumberFormat="1" applyFont="1" applyFill="1" applyBorder="1" applyAlignment="1">
      <alignment horizontal="center" vertical="center" wrapText="1"/>
    </xf>
    <xf numFmtId="49" fontId="3" fillId="5" borderId="3" xfId="52" applyNumberFormat="1" applyFont="1" applyFill="1" applyBorder="1" applyAlignment="1">
      <alignment horizontal="center" vertical="center" wrapText="1"/>
    </xf>
    <xf numFmtId="49" fontId="3" fillId="5" borderId="4" xfId="52" applyNumberFormat="1" applyFont="1" applyFill="1" applyBorder="1" applyAlignment="1">
      <alignment horizontal="center" vertical="center" wrapText="1"/>
    </xf>
    <xf numFmtId="43" fontId="3" fillId="5" borderId="1" xfId="81" applyFont="1" applyFill="1" applyBorder="1" applyAlignment="1">
      <alignment vertical="center" wrapText="1"/>
    </xf>
    <xf numFmtId="0" fontId="9" fillId="0" borderId="2" xfId="52" applyFont="1" applyBorder="1" applyAlignment="1">
      <alignment horizontal="center" vertical="center" wrapText="1"/>
    </xf>
    <xf numFmtId="0" fontId="9" fillId="0" borderId="3" xfId="52" applyFont="1" applyBorder="1" applyAlignment="1">
      <alignment horizontal="center" vertical="center" wrapText="1"/>
    </xf>
    <xf numFmtId="0" fontId="23" fillId="0" borderId="0" xfId="52" applyFont="1" applyAlignment="1">
      <alignment wrapText="1"/>
    </xf>
    <xf numFmtId="49" fontId="24" fillId="4" borderId="1" xfId="52" applyNumberFormat="1" applyFont="1" applyFill="1" applyBorder="1" applyAlignment="1">
      <alignment horizontal="center" vertical="center" wrapText="1"/>
    </xf>
    <xf numFmtId="0" fontId="24" fillId="4" borderId="1" xfId="52" applyFont="1" applyFill="1" applyBorder="1" applyAlignment="1">
      <alignment horizontal="center" vertical="center" wrapText="1"/>
    </xf>
    <xf numFmtId="178" fontId="24" fillId="4" borderId="1" xfId="52" applyNumberFormat="1" applyFont="1" applyFill="1" applyBorder="1" applyAlignment="1">
      <alignment horizontal="center" vertical="center" wrapText="1"/>
    </xf>
    <xf numFmtId="43" fontId="24" fillId="4" borderId="1" xfId="10" applyFont="1" applyFill="1" applyBorder="1" applyAlignment="1">
      <alignment horizontal="center" vertical="center" wrapText="1"/>
    </xf>
    <xf numFmtId="49" fontId="24" fillId="9" borderId="1" xfId="52" applyNumberFormat="1" applyFont="1" applyFill="1" applyBorder="1" applyAlignment="1">
      <alignment horizontal="center" vertical="center" wrapText="1"/>
    </xf>
    <xf numFmtId="0" fontId="24" fillId="9" borderId="2" xfId="52" applyFont="1" applyFill="1" applyBorder="1" applyAlignment="1">
      <alignment horizontal="left" vertical="center" wrapText="1"/>
    </xf>
    <xf numFmtId="0" fontId="24" fillId="9" borderId="3" xfId="52" applyFont="1" applyFill="1" applyBorder="1" applyAlignment="1">
      <alignment horizontal="left" vertical="center" wrapText="1"/>
    </xf>
    <xf numFmtId="0" fontId="24" fillId="9" borderId="4" xfId="52" applyFont="1" applyFill="1" applyBorder="1" applyAlignment="1">
      <alignment horizontal="left" vertical="center" wrapText="1"/>
    </xf>
    <xf numFmtId="43" fontId="24" fillId="9" borderId="1" xfId="10" applyFont="1" applyFill="1" applyBorder="1" applyAlignment="1">
      <alignment horizontal="center" vertical="center" wrapText="1"/>
    </xf>
    <xf numFmtId="0" fontId="23" fillId="9" borderId="0" xfId="52" applyFont="1" applyFill="1" applyAlignment="1">
      <alignment wrapText="1"/>
    </xf>
    <xf numFmtId="49" fontId="25" fillId="0" borderId="1" xfId="52" applyNumberFormat="1" applyFont="1" applyBorder="1" applyAlignment="1">
      <alignment horizontal="center" vertical="center" wrapText="1"/>
    </xf>
    <xf numFmtId="0" fontId="25" fillId="0" borderId="1" xfId="52" applyFont="1" applyBorder="1" applyAlignment="1">
      <alignment horizontal="center" vertical="center" wrapText="1"/>
    </xf>
    <xf numFmtId="0" fontId="25" fillId="0" borderId="1" xfId="52" applyFont="1" applyBorder="1" applyAlignment="1">
      <alignment horizontal="left" vertical="top" wrapText="1"/>
    </xf>
    <xf numFmtId="178" fontId="25" fillId="0" borderId="18" xfId="52" applyNumberFormat="1" applyFont="1" applyBorder="1" applyAlignment="1">
      <alignment horizontal="center" vertical="center" wrapText="1"/>
    </xf>
    <xf numFmtId="0" fontId="25" fillId="0" borderId="18" xfId="52" applyFont="1" applyBorder="1" applyAlignment="1">
      <alignment horizontal="center" vertical="center" wrapText="1"/>
    </xf>
    <xf numFmtId="43" fontId="25" fillId="0" borderId="4" xfId="10" applyFont="1" applyBorder="1" applyAlignment="1">
      <alignment horizontal="center" vertical="center" wrapText="1"/>
    </xf>
    <xf numFmtId="43" fontId="25" fillId="0" borderId="18" xfId="10" applyFont="1" applyBorder="1" applyAlignment="1">
      <alignment horizontal="center" vertical="center" wrapText="1"/>
    </xf>
    <xf numFmtId="49" fontId="25" fillId="0" borderId="18" xfId="52" applyNumberFormat="1" applyFont="1" applyBorder="1" applyAlignment="1">
      <alignment horizontal="center" vertical="center" wrapText="1"/>
    </xf>
    <xf numFmtId="178" fontId="25" fillId="0" borderId="16" xfId="52" applyNumberFormat="1" applyFont="1" applyBorder="1" applyAlignment="1">
      <alignment horizontal="center" vertical="center" wrapText="1"/>
    </xf>
    <xf numFmtId="0" fontId="25" fillId="0" borderId="16" xfId="52" applyFont="1" applyBorder="1" applyAlignment="1">
      <alignment horizontal="center" vertical="center" wrapText="1"/>
    </xf>
    <xf numFmtId="43" fontId="25" fillId="0" borderId="16" xfId="10" applyFont="1" applyBorder="1" applyAlignment="1">
      <alignment horizontal="center" vertical="center" wrapText="1"/>
    </xf>
    <xf numFmtId="49" fontId="25" fillId="0" borderId="20" xfId="52" applyNumberFormat="1" applyFont="1" applyBorder="1" applyAlignment="1">
      <alignment horizontal="center" vertical="center" wrapText="1"/>
    </xf>
    <xf numFmtId="0" fontId="25" fillId="0" borderId="20" xfId="52" applyFont="1" applyBorder="1" applyAlignment="1">
      <alignment horizontal="center" vertical="center" wrapText="1"/>
    </xf>
    <xf numFmtId="178" fontId="25" fillId="0" borderId="20" xfId="52" applyNumberFormat="1" applyFont="1" applyBorder="1" applyAlignment="1">
      <alignment horizontal="center" vertical="center" wrapText="1"/>
    </xf>
    <xf numFmtId="43" fontId="25" fillId="0" borderId="20" xfId="10" applyFont="1" applyBorder="1" applyAlignment="1">
      <alignment horizontal="center" vertical="center" wrapText="1"/>
    </xf>
    <xf numFmtId="178" fontId="25" fillId="0" borderId="1" xfId="52" applyNumberFormat="1" applyFont="1" applyBorder="1" applyAlignment="1">
      <alignment horizontal="center" vertical="center" wrapText="1"/>
    </xf>
    <xf numFmtId="43" fontId="25" fillId="0" borderId="1" xfId="10" applyFont="1" applyBorder="1" applyAlignment="1">
      <alignment horizontal="center" vertical="center" wrapText="1"/>
    </xf>
    <xf numFmtId="0" fontId="23" fillId="0" borderId="0" xfId="52" applyFont="1" applyAlignment="1">
      <alignment horizontal="left" wrapText="1"/>
    </xf>
  </cellXfs>
  <cellStyles count="83">
    <cellStyle name="常规" xfId="0" builtinId="0"/>
    <cellStyle name="货币[0]" xfId="1" builtinId="7"/>
    <cellStyle name="常规 156" xfId="2"/>
    <cellStyle name="20% - 强调文字颜色 3" xfId="3" builtinId="38"/>
    <cellStyle name="输入" xfId="4" builtinId="20"/>
    <cellStyle name="货币" xfId="5" builtinId="4"/>
    <cellStyle name="常规 2 4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_ET_STYLE_NoName_00_" xfId="20"/>
    <cellStyle name="标题" xfId="21" builtinId="15"/>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着色 1 2" xfId="32"/>
    <cellStyle name="Normal 2 2" xfId="33"/>
    <cellStyle name="20% - 强调文字颜色 6" xfId="34" builtinId="50"/>
    <cellStyle name="千位分隔 2 3 2 2" xfId="35"/>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2 3" xfId="56"/>
    <cellStyle name="40% - 强调文字颜色 6" xfId="57" builtinId="51"/>
    <cellStyle name="常规 2 3 2" xfId="58"/>
    <cellStyle name="60% - 强调文字颜色 6" xfId="59" builtinId="52"/>
    <cellStyle name="Normal 2 2 2" xfId="60"/>
    <cellStyle name="常规 13" xfId="61"/>
    <cellStyle name="常规 2 4 2" xfId="62"/>
    <cellStyle name="常规 2 6" xfId="63"/>
    <cellStyle name="常规 2" xfId="64"/>
    <cellStyle name="常规 3" xfId="65"/>
    <cellStyle name="常规 3 2" xfId="66"/>
    <cellStyle name="常规 3 2 2" xfId="67"/>
    <cellStyle name="常规 3 3" xfId="68"/>
    <cellStyle name="常规 3 3 2" xfId="69"/>
    <cellStyle name="常规 3 4 2" xfId="70"/>
    <cellStyle name="常规 4" xfId="71"/>
    <cellStyle name="常规 46" xfId="72"/>
    <cellStyle name="常规 5" xfId="73"/>
    <cellStyle name="常规 6 3 2" xfId="74"/>
    <cellStyle name="货币 2 2" xfId="75"/>
    <cellStyle name="货币 2 2 2" xfId="76"/>
    <cellStyle name="千位分隔 2" xfId="77"/>
    <cellStyle name="千位分隔 2 2" xfId="78"/>
    <cellStyle name="千位分隔 2 3 2" xfId="79"/>
    <cellStyle name="千位分隔 3" xfId="80"/>
    <cellStyle name="千位分隔 5" xfId="81"/>
    <cellStyle name="千位分隔 5 2" xfId="82"/>
  </cellStyles>
  <dxfs count="5">
    <dxf>
      <fill>
        <patternFill patternType="solid">
          <bgColor rgb="FFFFFF00"/>
        </patternFill>
      </fill>
    </dxf>
    <dxf>
      <fill>
        <patternFill patternType="solid">
          <bgColor theme="8" tint="0.599963377788629"/>
        </patternFill>
      </fill>
    </dxf>
    <dxf>
      <fill>
        <patternFill patternType="solid">
          <bgColor theme="9" tint="0.599963377788629"/>
        </patternFill>
      </fill>
    </dxf>
    <dxf>
      <fill>
        <patternFill patternType="solid">
          <bgColor rgb="FFF4B7BE"/>
        </patternFill>
      </fill>
    </dxf>
    <dxf>
      <fill>
        <patternFill patternType="solid">
          <bgColor rgb="FFA8EAE4"/>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31" sqref="D31"/>
    </sheetView>
  </sheetViews>
  <sheetFormatPr defaultColWidth="9" defaultRowHeight="14.25" outlineLevelRow="7" outlineLevelCol="7"/>
  <cols>
    <col min="3" max="3" width="41" customWidth="1"/>
    <col min="5" max="5" width="11.4416666666667" customWidth="1"/>
    <col min="6" max="6" width="12.3333333333333" customWidth="1"/>
    <col min="7" max="7" width="20" customWidth="1"/>
  </cols>
  <sheetData>
    <row r="1" ht="20.25" spans="1:8">
      <c r="A1" s="319" t="s">
        <v>0</v>
      </c>
      <c r="B1" s="320"/>
      <c r="C1" s="320"/>
      <c r="D1" s="320"/>
      <c r="E1" s="320"/>
      <c r="F1" s="320"/>
      <c r="G1" s="320"/>
      <c r="H1" s="321"/>
    </row>
    <row r="2" spans="1:8">
      <c r="A2" s="322" t="s">
        <v>1</v>
      </c>
      <c r="B2" s="323" t="s">
        <v>2</v>
      </c>
      <c r="C2" s="323" t="s">
        <v>3</v>
      </c>
      <c r="D2" s="324" t="s">
        <v>4</v>
      </c>
      <c r="E2" s="323" t="s">
        <v>5</v>
      </c>
      <c r="F2" s="325" t="s">
        <v>6</v>
      </c>
      <c r="G2" s="325" t="s">
        <v>7</v>
      </c>
      <c r="H2" s="321"/>
    </row>
    <row r="3" s="222" customFormat="1" spans="1:8">
      <c r="A3" s="326" t="s">
        <v>8</v>
      </c>
      <c r="B3" s="327" t="s">
        <v>9</v>
      </c>
      <c r="C3" s="328"/>
      <c r="D3" s="328"/>
      <c r="E3" s="328"/>
      <c r="F3" s="329">
        <v>0</v>
      </c>
      <c r="G3" s="330">
        <f>G4+G7+G8</f>
        <v>1202400</v>
      </c>
      <c r="H3" s="331"/>
    </row>
    <row r="4" spans="1:8">
      <c r="A4" s="332" t="s">
        <v>10</v>
      </c>
      <c r="B4" s="333" t="s">
        <v>11</v>
      </c>
      <c r="C4" s="334" t="s">
        <v>12</v>
      </c>
      <c r="D4" s="335">
        <v>1</v>
      </c>
      <c r="E4" s="336" t="s">
        <v>13</v>
      </c>
      <c r="F4" s="337">
        <v>852400</v>
      </c>
      <c r="G4" s="338">
        <f>D4*F4</f>
        <v>852400</v>
      </c>
      <c r="H4" s="321"/>
    </row>
    <row r="5" spans="1:8">
      <c r="A5" s="339" t="s">
        <v>14</v>
      </c>
      <c r="B5" s="336" t="s">
        <v>15</v>
      </c>
      <c r="C5" s="334" t="s">
        <v>16</v>
      </c>
      <c r="D5" s="340"/>
      <c r="E5" s="341"/>
      <c r="F5" s="337"/>
      <c r="G5" s="342"/>
      <c r="H5" s="321"/>
    </row>
    <row r="6" ht="56.25" spans="1:8">
      <c r="A6" s="343"/>
      <c r="B6" s="344"/>
      <c r="C6" s="334" t="s">
        <v>17</v>
      </c>
      <c r="D6" s="345"/>
      <c r="E6" s="344"/>
      <c r="F6" s="337"/>
      <c r="G6" s="346"/>
      <c r="H6" s="321"/>
    </row>
    <row r="7" ht="67.5" spans="1:8">
      <c r="A7" s="332" t="s">
        <v>18</v>
      </c>
      <c r="B7" s="333" t="s">
        <v>19</v>
      </c>
      <c r="C7" s="334" t="s">
        <v>20</v>
      </c>
      <c r="D7" s="347">
        <v>2</v>
      </c>
      <c r="E7" s="333" t="s">
        <v>21</v>
      </c>
      <c r="F7" s="348">
        <v>70000</v>
      </c>
      <c r="G7" s="348">
        <f>D7*F7</f>
        <v>140000</v>
      </c>
      <c r="H7" s="349"/>
    </row>
    <row r="8" ht="135" spans="1:8">
      <c r="A8" s="332" t="s">
        <v>22</v>
      </c>
      <c r="B8" s="333" t="s">
        <v>23</v>
      </c>
      <c r="C8" s="334" t="s">
        <v>24</v>
      </c>
      <c r="D8" s="347">
        <v>3</v>
      </c>
      <c r="E8" s="333" t="s">
        <v>21</v>
      </c>
      <c r="F8" s="348">
        <v>70000</v>
      </c>
      <c r="G8" s="348">
        <f>D8*F8</f>
        <v>210000</v>
      </c>
      <c r="H8" s="321"/>
    </row>
  </sheetData>
  <mergeCells count="8">
    <mergeCell ref="A1:G1"/>
    <mergeCell ref="B3:F3"/>
    <mergeCell ref="A5:A6"/>
    <mergeCell ref="B5:B6"/>
    <mergeCell ref="D4:D6"/>
    <mergeCell ref="E4:E6"/>
    <mergeCell ref="F4:F6"/>
    <mergeCell ref="G4:G6"/>
  </mergeCells>
  <conditionalFormatting sqref="B3">
    <cfRule type="expression" dxfId="0" priority="4">
      <formula>#REF!="III期"</formula>
    </cfRule>
    <cfRule type="expression" dxfId="1" priority="5">
      <formula>#REF!="II期"</formula>
    </cfRule>
    <cfRule type="expression" dxfId="2" priority="6">
      <formula>#REF!="I期"</formula>
    </cfRule>
  </conditionalFormatting>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J10" sqref="J10"/>
    </sheetView>
  </sheetViews>
  <sheetFormatPr defaultColWidth="9" defaultRowHeight="14.25" outlineLevelCol="7"/>
  <cols>
    <col min="2" max="2" width="19.625" customWidth="1"/>
    <col min="3" max="3" width="54.625" customWidth="1"/>
    <col min="8" max="8" width="21.25" customWidth="1"/>
  </cols>
  <sheetData>
    <row r="1" spans="1:8">
      <c r="A1" s="1" t="s">
        <v>1</v>
      </c>
      <c r="B1" s="1" t="s">
        <v>408</v>
      </c>
      <c r="C1" s="1" t="s">
        <v>409</v>
      </c>
      <c r="D1" s="2" t="s">
        <v>4</v>
      </c>
      <c r="E1" s="2"/>
      <c r="F1" s="3" t="s">
        <v>5</v>
      </c>
      <c r="G1" s="4"/>
      <c r="H1" s="5" t="s">
        <v>30</v>
      </c>
    </row>
    <row r="2" spans="1:8">
      <c r="A2" s="6" t="s">
        <v>279</v>
      </c>
      <c r="B2" s="7" t="s">
        <v>684</v>
      </c>
      <c r="C2" s="8"/>
      <c r="D2" s="7"/>
      <c r="E2" s="9"/>
      <c r="F2" s="10"/>
      <c r="G2" s="11"/>
      <c r="H2" s="12" t="s">
        <v>685</v>
      </c>
    </row>
    <row r="3" spans="1:8">
      <c r="A3" s="13" t="s">
        <v>686</v>
      </c>
      <c r="B3" s="14" t="s">
        <v>687</v>
      </c>
      <c r="C3" s="12"/>
      <c r="D3" s="14"/>
      <c r="E3" s="9"/>
      <c r="F3" s="10"/>
      <c r="G3" s="11"/>
      <c r="H3" s="12"/>
    </row>
    <row r="4" ht="72" spans="1:8">
      <c r="A4" s="15">
        <v>1</v>
      </c>
      <c r="B4" s="15" t="s">
        <v>688</v>
      </c>
      <c r="C4" s="16" t="s">
        <v>689</v>
      </c>
      <c r="D4" s="17">
        <v>1</v>
      </c>
      <c r="E4" s="18"/>
      <c r="F4" s="19" t="s">
        <v>76</v>
      </c>
      <c r="G4" s="20"/>
      <c r="H4" s="21"/>
    </row>
    <row r="5" ht="168" spans="1:8">
      <c r="A5" s="15">
        <v>2</v>
      </c>
      <c r="B5" s="22" t="s">
        <v>690</v>
      </c>
      <c r="C5" s="23" t="s">
        <v>691</v>
      </c>
      <c r="D5" s="24">
        <v>1</v>
      </c>
      <c r="E5" s="18"/>
      <c r="F5" s="19" t="s">
        <v>63</v>
      </c>
      <c r="G5" s="20"/>
      <c r="H5" s="21"/>
    </row>
    <row r="6" spans="1:8">
      <c r="A6" s="15">
        <v>3</v>
      </c>
      <c r="B6" s="22" t="s">
        <v>692</v>
      </c>
      <c r="C6" s="23" t="s">
        <v>693</v>
      </c>
      <c r="D6" s="24">
        <v>1</v>
      </c>
      <c r="E6" s="18"/>
      <c r="F6" s="19" t="s">
        <v>67</v>
      </c>
      <c r="G6" s="20"/>
      <c r="H6" s="21"/>
    </row>
    <row r="7" ht="84" spans="1:8">
      <c r="A7" s="15">
        <v>4</v>
      </c>
      <c r="B7" s="22" t="s">
        <v>694</v>
      </c>
      <c r="C7" s="23" t="s">
        <v>695</v>
      </c>
      <c r="D7" s="24">
        <v>1</v>
      </c>
      <c r="E7" s="18"/>
      <c r="F7" s="19" t="s">
        <v>67</v>
      </c>
      <c r="G7" s="20"/>
      <c r="H7" s="21"/>
    </row>
    <row r="8" ht="36" spans="1:8">
      <c r="A8" s="15">
        <v>5</v>
      </c>
      <c r="B8" s="22" t="s">
        <v>696</v>
      </c>
      <c r="C8" s="23" t="s">
        <v>697</v>
      </c>
      <c r="D8" s="24">
        <v>1</v>
      </c>
      <c r="E8" s="18"/>
      <c r="F8" s="19" t="s">
        <v>63</v>
      </c>
      <c r="G8" s="20"/>
      <c r="H8" s="21"/>
    </row>
    <row r="9" spans="1:8">
      <c r="A9" s="13" t="s">
        <v>698</v>
      </c>
      <c r="B9" s="25" t="s">
        <v>699</v>
      </c>
      <c r="C9" s="26"/>
      <c r="D9" s="27"/>
      <c r="E9" s="18"/>
      <c r="F9" s="19"/>
      <c r="G9" s="20"/>
      <c r="H9" s="7"/>
    </row>
    <row r="10" ht="252" spans="1:8">
      <c r="A10" s="15">
        <v>1</v>
      </c>
      <c r="B10" s="22" t="s">
        <v>700</v>
      </c>
      <c r="C10" s="23" t="s">
        <v>701</v>
      </c>
      <c r="D10" s="24">
        <v>1</v>
      </c>
      <c r="E10" s="18"/>
      <c r="F10" s="19" t="s">
        <v>76</v>
      </c>
      <c r="G10" s="20"/>
      <c r="H10" s="21"/>
    </row>
    <row r="11" ht="48" spans="1:8">
      <c r="A11" s="15">
        <v>2</v>
      </c>
      <c r="B11" s="22" t="s">
        <v>702</v>
      </c>
      <c r="C11" s="23" t="s">
        <v>703</v>
      </c>
      <c r="D11" s="24">
        <v>6</v>
      </c>
      <c r="E11" s="18"/>
      <c r="F11" s="19" t="s">
        <v>300</v>
      </c>
      <c r="G11" s="20"/>
      <c r="H11" s="21"/>
    </row>
    <row r="12" ht="36" spans="1:8">
      <c r="A12" s="15">
        <v>3</v>
      </c>
      <c r="B12" s="22" t="s">
        <v>704</v>
      </c>
      <c r="C12" s="23" t="s">
        <v>705</v>
      </c>
      <c r="D12" s="24">
        <v>2</v>
      </c>
      <c r="E12" s="18"/>
      <c r="F12" s="19" t="s">
        <v>300</v>
      </c>
      <c r="G12" s="20"/>
      <c r="H12" s="21"/>
    </row>
    <row r="13" ht="60" spans="1:8">
      <c r="A13" s="15">
        <v>4</v>
      </c>
      <c r="B13" s="22" t="s">
        <v>706</v>
      </c>
      <c r="C13" s="23" t="s">
        <v>707</v>
      </c>
      <c r="D13" s="24">
        <v>2</v>
      </c>
      <c r="E13" s="18"/>
      <c r="F13" s="19" t="s">
        <v>300</v>
      </c>
      <c r="G13" s="20"/>
      <c r="H13" s="21"/>
    </row>
    <row r="14" ht="36" spans="1:8">
      <c r="A14" s="15">
        <v>5</v>
      </c>
      <c r="B14" s="22" t="s">
        <v>708</v>
      </c>
      <c r="C14" s="23" t="s">
        <v>709</v>
      </c>
      <c r="D14" s="24">
        <v>2</v>
      </c>
      <c r="E14" s="18"/>
      <c r="F14" s="19" t="s">
        <v>300</v>
      </c>
      <c r="G14" s="20"/>
      <c r="H14" s="21"/>
    </row>
    <row r="15" ht="36" spans="1:8">
      <c r="A15" s="15">
        <v>6</v>
      </c>
      <c r="B15" s="22" t="s">
        <v>710</v>
      </c>
      <c r="C15" s="23" t="s">
        <v>711</v>
      </c>
      <c r="D15" s="24">
        <v>2</v>
      </c>
      <c r="E15" s="18"/>
      <c r="F15" s="19" t="s">
        <v>300</v>
      </c>
      <c r="G15" s="20"/>
      <c r="H15" s="21"/>
    </row>
    <row r="16" ht="36" spans="1:8">
      <c r="A16" s="15">
        <v>7</v>
      </c>
      <c r="B16" s="22" t="s">
        <v>712</v>
      </c>
      <c r="C16" s="23" t="s">
        <v>713</v>
      </c>
      <c r="D16" s="24">
        <v>2</v>
      </c>
      <c r="E16" s="18"/>
      <c r="F16" s="19" t="s">
        <v>300</v>
      </c>
      <c r="G16" s="20"/>
      <c r="H16" s="21"/>
    </row>
    <row r="17" ht="48" spans="1:8">
      <c r="A17" s="15">
        <v>8</v>
      </c>
      <c r="B17" s="22" t="s">
        <v>714</v>
      </c>
      <c r="C17" s="23" t="s">
        <v>715</v>
      </c>
      <c r="D17" s="24">
        <v>3</v>
      </c>
      <c r="E17" s="18"/>
      <c r="F17" s="19" t="s">
        <v>716</v>
      </c>
      <c r="G17" s="20"/>
      <c r="H17" s="21"/>
    </row>
    <row r="18" spans="1:8">
      <c r="A18" s="15">
        <v>9</v>
      </c>
      <c r="B18" s="22" t="s">
        <v>717</v>
      </c>
      <c r="C18" s="23" t="s">
        <v>718</v>
      </c>
      <c r="D18" s="24">
        <v>3</v>
      </c>
      <c r="E18" s="18"/>
      <c r="F18" s="19" t="s">
        <v>67</v>
      </c>
      <c r="G18" s="20"/>
      <c r="H18" s="21"/>
    </row>
    <row r="19" spans="1:8">
      <c r="A19" s="15">
        <v>10</v>
      </c>
      <c r="B19" s="22" t="s">
        <v>719</v>
      </c>
      <c r="C19" s="23" t="s">
        <v>720</v>
      </c>
      <c r="D19" s="24">
        <v>3</v>
      </c>
      <c r="E19" s="18"/>
      <c r="F19" s="19" t="s">
        <v>67</v>
      </c>
      <c r="G19" s="20"/>
      <c r="H19" s="21"/>
    </row>
    <row r="20" spans="1:8">
      <c r="A20" s="15">
        <v>11</v>
      </c>
      <c r="B20" s="22" t="s">
        <v>721</v>
      </c>
      <c r="C20" s="23" t="s">
        <v>722</v>
      </c>
      <c r="D20" s="24">
        <v>2</v>
      </c>
      <c r="E20" s="18"/>
      <c r="F20" s="19" t="s">
        <v>67</v>
      </c>
      <c r="G20" s="20"/>
      <c r="H20" s="21"/>
    </row>
    <row r="21" spans="1:8">
      <c r="A21" s="13" t="s">
        <v>723</v>
      </c>
      <c r="B21" s="25" t="s">
        <v>724</v>
      </c>
      <c r="C21" s="28"/>
      <c r="D21" s="29"/>
      <c r="E21" s="18"/>
      <c r="F21" s="19"/>
      <c r="G21" s="20"/>
      <c r="H21" s="7"/>
    </row>
    <row r="22" ht="120" spans="1:8">
      <c r="A22" s="15">
        <v>1</v>
      </c>
      <c r="B22" s="22" t="s">
        <v>725</v>
      </c>
      <c r="C22" s="23" t="s">
        <v>726</v>
      </c>
      <c r="D22" s="24">
        <v>1</v>
      </c>
      <c r="E22" s="18"/>
      <c r="F22" s="19" t="s">
        <v>63</v>
      </c>
      <c r="G22" s="20"/>
      <c r="H22" s="21"/>
    </row>
    <row r="23" ht="409.5" spans="1:8">
      <c r="A23" s="15">
        <v>2</v>
      </c>
      <c r="B23" s="22" t="s">
        <v>727</v>
      </c>
      <c r="C23" s="23" t="s">
        <v>728</v>
      </c>
      <c r="D23" s="24">
        <v>1</v>
      </c>
      <c r="E23" s="18"/>
      <c r="F23" s="19" t="s">
        <v>63</v>
      </c>
      <c r="G23" s="20"/>
      <c r="H23" s="21"/>
    </row>
    <row r="24" ht="72" spans="1:8">
      <c r="A24" s="15">
        <v>3</v>
      </c>
      <c r="B24" s="22" t="s">
        <v>729</v>
      </c>
      <c r="C24" s="23" t="s">
        <v>730</v>
      </c>
      <c r="D24" s="24">
        <v>1</v>
      </c>
      <c r="E24" s="18"/>
      <c r="F24" s="19" t="s">
        <v>67</v>
      </c>
      <c r="G24" s="20"/>
      <c r="H24" s="21"/>
    </row>
    <row r="25" ht="24" spans="1:8">
      <c r="A25" s="15">
        <v>4</v>
      </c>
      <c r="B25" s="22" t="s">
        <v>731</v>
      </c>
      <c r="C25" s="23" t="s">
        <v>732</v>
      </c>
      <c r="D25" s="24">
        <v>1</v>
      </c>
      <c r="E25" s="18"/>
      <c r="F25" s="19" t="s">
        <v>76</v>
      </c>
      <c r="G25" s="20"/>
      <c r="H25" s="21"/>
    </row>
    <row r="26" spans="1:8">
      <c r="A26" s="15">
        <v>5</v>
      </c>
      <c r="B26" s="22" t="s">
        <v>16</v>
      </c>
      <c r="C26" s="23" t="s">
        <v>733</v>
      </c>
      <c r="D26" s="24">
        <v>1</v>
      </c>
      <c r="E26" s="18"/>
      <c r="F26" s="19" t="s">
        <v>76</v>
      </c>
      <c r="G26" s="20"/>
      <c r="H26" s="21"/>
    </row>
    <row r="27" spans="1:8">
      <c r="A27" s="13" t="s">
        <v>734</v>
      </c>
      <c r="B27" s="25" t="s">
        <v>735</v>
      </c>
      <c r="C27" s="28"/>
      <c r="D27" s="29"/>
      <c r="E27" s="18"/>
      <c r="F27" s="19"/>
      <c r="G27" s="20"/>
      <c r="H27" s="29"/>
    </row>
    <row r="28" ht="324" spans="1:8">
      <c r="A28" s="30" t="s">
        <v>10</v>
      </c>
      <c r="B28" s="22" t="s">
        <v>736</v>
      </c>
      <c r="C28" s="23" t="s">
        <v>737</v>
      </c>
      <c r="D28" s="24">
        <v>1</v>
      </c>
      <c r="E28" s="18"/>
      <c r="F28" s="19" t="s">
        <v>76</v>
      </c>
      <c r="G28" s="20"/>
      <c r="H28" s="21"/>
    </row>
    <row r="29" ht="60" spans="1:8">
      <c r="A29" s="30" t="s">
        <v>14</v>
      </c>
      <c r="B29" s="22" t="s">
        <v>738</v>
      </c>
      <c r="C29" s="23" t="s">
        <v>739</v>
      </c>
      <c r="D29" s="24">
        <v>3</v>
      </c>
      <c r="E29" s="18"/>
      <c r="F29" s="19" t="s">
        <v>76</v>
      </c>
      <c r="G29" s="20"/>
      <c r="H29" s="21"/>
    </row>
    <row r="30" ht="276" spans="1:8">
      <c r="A30" s="30" t="s">
        <v>18</v>
      </c>
      <c r="B30" s="22" t="s">
        <v>740</v>
      </c>
      <c r="C30" s="23" t="s">
        <v>741</v>
      </c>
      <c r="D30" s="24">
        <v>1</v>
      </c>
      <c r="E30" s="18"/>
      <c r="F30" s="19" t="s">
        <v>76</v>
      </c>
      <c r="G30" s="20"/>
      <c r="H30" s="21"/>
    </row>
    <row r="31" spans="1:8">
      <c r="A31" s="13" t="s">
        <v>742</v>
      </c>
      <c r="B31" s="25" t="s">
        <v>743</v>
      </c>
      <c r="C31" s="28"/>
      <c r="D31" s="29"/>
      <c r="E31" s="18"/>
      <c r="F31" s="19"/>
      <c r="G31" s="20"/>
      <c r="H31" s="7"/>
    </row>
    <row r="32" ht="72" spans="1:8">
      <c r="A32" s="15">
        <v>1</v>
      </c>
      <c r="B32" s="31" t="s">
        <v>744</v>
      </c>
      <c r="C32" s="32" t="s">
        <v>745</v>
      </c>
      <c r="D32" s="31">
        <v>29.16</v>
      </c>
      <c r="E32" s="18"/>
      <c r="F32" s="19" t="s">
        <v>315</v>
      </c>
      <c r="G32" s="20"/>
      <c r="H32" s="21"/>
    </row>
    <row r="33" ht="84" spans="1:8">
      <c r="A33" s="15">
        <v>2</v>
      </c>
      <c r="B33" s="31" t="s">
        <v>746</v>
      </c>
      <c r="C33" s="32" t="s">
        <v>747</v>
      </c>
      <c r="D33" s="31">
        <v>9</v>
      </c>
      <c r="E33" s="18"/>
      <c r="F33" s="19" t="s">
        <v>76</v>
      </c>
      <c r="G33" s="20"/>
      <c r="H33" s="21"/>
    </row>
    <row r="34" ht="192" spans="1:8">
      <c r="A34" s="15">
        <v>3</v>
      </c>
      <c r="B34" s="31" t="s">
        <v>748</v>
      </c>
      <c r="C34" s="33" t="s">
        <v>749</v>
      </c>
      <c r="D34" s="31">
        <v>1</v>
      </c>
      <c r="E34" s="18"/>
      <c r="F34" s="19" t="s">
        <v>76</v>
      </c>
      <c r="G34" s="20"/>
      <c r="H34" s="34"/>
    </row>
    <row r="35" ht="60" spans="1:8">
      <c r="A35" s="15">
        <v>4</v>
      </c>
      <c r="B35" s="31" t="s">
        <v>322</v>
      </c>
      <c r="C35" s="32" t="s">
        <v>750</v>
      </c>
      <c r="D35" s="31">
        <v>1</v>
      </c>
      <c r="E35" s="18"/>
      <c r="F35" s="19" t="s">
        <v>63</v>
      </c>
      <c r="G35" s="20"/>
      <c r="H35" s="21"/>
    </row>
    <row r="36" spans="1:8">
      <c r="A36" s="15">
        <v>5</v>
      </c>
      <c r="B36" s="31" t="s">
        <v>751</v>
      </c>
      <c r="C36" s="32" t="s">
        <v>752</v>
      </c>
      <c r="D36" s="31">
        <v>1</v>
      </c>
      <c r="E36" s="18"/>
      <c r="F36" s="19" t="s">
        <v>76</v>
      </c>
      <c r="G36" s="20"/>
      <c r="H36" s="21"/>
    </row>
    <row r="37" spans="1:8">
      <c r="A37" s="15">
        <v>6</v>
      </c>
      <c r="B37" s="31" t="s">
        <v>753</v>
      </c>
      <c r="C37" s="32" t="s">
        <v>754</v>
      </c>
      <c r="D37" s="31">
        <v>29.16</v>
      </c>
      <c r="E37" s="18"/>
      <c r="F37" s="19" t="s">
        <v>315</v>
      </c>
      <c r="G37" s="20"/>
      <c r="H37" s="21"/>
    </row>
    <row r="38" spans="1:8">
      <c r="A38" s="13" t="s">
        <v>755</v>
      </c>
      <c r="B38" s="25" t="s">
        <v>756</v>
      </c>
      <c r="C38" s="28"/>
      <c r="D38" s="29"/>
      <c r="E38" s="18"/>
      <c r="F38" s="19"/>
      <c r="G38" s="20"/>
      <c r="H38" s="7"/>
    </row>
    <row r="39" spans="1:8">
      <c r="A39" s="15">
        <v>1</v>
      </c>
      <c r="B39" s="31" t="s">
        <v>756</v>
      </c>
      <c r="C39" s="32" t="s">
        <v>756</v>
      </c>
      <c r="D39" s="31">
        <v>1</v>
      </c>
      <c r="E39" s="18"/>
      <c r="F39" s="19" t="s">
        <v>52</v>
      </c>
      <c r="G39" s="20"/>
      <c r="H39" s="21"/>
    </row>
  </sheetData>
  <conditionalFormatting sqref="B2">
    <cfRule type="expression" dxfId="0" priority="10">
      <formula>#REF!="III期"</formula>
    </cfRule>
    <cfRule type="expression" dxfId="1" priority="11">
      <formula>#REF!="II期"</formula>
    </cfRule>
    <cfRule type="expression" dxfId="2" priority="12">
      <formula>#REF!="I期"</formula>
    </cfRule>
  </conditionalFormatting>
  <conditionalFormatting sqref="C38">
    <cfRule type="expression" dxfId="0" priority="1">
      <formula>#REF!="III期"</formula>
    </cfRule>
    <cfRule type="expression" dxfId="1" priority="2">
      <formula>#REF!="II期"</formula>
    </cfRule>
    <cfRule type="expression" dxfId="2" priority="3">
      <formula>#REF!="I期"</formula>
    </cfRule>
  </conditionalFormatting>
  <conditionalFormatting sqref="C4:C33">
    <cfRule type="expression" dxfId="0" priority="4">
      <formula>#REF!="III期"</formula>
    </cfRule>
    <cfRule type="expression" dxfId="1" priority="5">
      <formula>#REF!="II期"</formula>
    </cfRule>
    <cfRule type="expression" dxfId="2" priority="6">
      <formula>#REF!="I期"</formula>
    </cfRule>
  </conditionalFormatting>
  <conditionalFormatting sqref="C35:C37 C39">
    <cfRule type="expression" dxfId="0" priority="7">
      <formula>#REF!="III期"</formula>
    </cfRule>
    <cfRule type="expression" dxfId="1" priority="8">
      <formula>#REF!="II期"</formula>
    </cfRule>
    <cfRule type="expression" dxfId="2" priority="9">
      <formula>#REF!="I期"</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zoomScale="70" zoomScaleNormal="70" topLeftCell="A36" workbookViewId="0">
      <selection activeCell="D31" sqref="D31"/>
    </sheetView>
  </sheetViews>
  <sheetFormatPr defaultColWidth="9" defaultRowHeight="14.25"/>
  <cols>
    <col min="1" max="1" width="9" style="271"/>
    <col min="2" max="2" width="30.775" style="271" customWidth="1"/>
    <col min="3" max="3" width="9" style="271"/>
    <col min="4" max="4" width="12.3333333333333" style="271" customWidth="1"/>
    <col min="5" max="5" width="9" style="271"/>
    <col min="6" max="6" width="10.6666666666667" style="271" customWidth="1"/>
    <col min="7" max="7" width="18.775" style="271" customWidth="1"/>
    <col min="8" max="8" width="25.4416666666667" style="271" customWidth="1"/>
    <col min="9" max="16384" width="9" style="271"/>
  </cols>
  <sheetData>
    <row r="1" ht="20.25" spans="1:8">
      <c r="A1" s="272" t="s">
        <v>25</v>
      </c>
      <c r="B1" s="273"/>
      <c r="C1" s="273"/>
      <c r="D1" s="273"/>
      <c r="E1" s="273"/>
      <c r="F1" s="273"/>
      <c r="G1" s="273"/>
      <c r="H1" s="274"/>
    </row>
    <row r="2" spans="1:8">
      <c r="A2" s="275" t="s">
        <v>26</v>
      </c>
      <c r="B2" s="276" t="s">
        <v>27</v>
      </c>
      <c r="C2" s="277"/>
      <c r="D2" s="277"/>
      <c r="E2" s="277"/>
      <c r="F2" s="277"/>
      <c r="G2" s="277"/>
      <c r="H2" s="278"/>
    </row>
    <row r="3" spans="1:8">
      <c r="A3" s="279" t="s">
        <v>1</v>
      </c>
      <c r="B3" s="280" t="s">
        <v>2</v>
      </c>
      <c r="C3" s="280" t="s">
        <v>28</v>
      </c>
      <c r="D3" s="281" t="s">
        <v>29</v>
      </c>
      <c r="E3" s="280" t="s">
        <v>5</v>
      </c>
      <c r="F3" s="282" t="s">
        <v>6</v>
      </c>
      <c r="G3" s="282" t="s">
        <v>7</v>
      </c>
      <c r="H3" s="280" t="s">
        <v>30</v>
      </c>
    </row>
    <row r="4" spans="1:8">
      <c r="A4" s="283" t="s">
        <v>31</v>
      </c>
      <c r="B4" s="284" t="s">
        <v>32</v>
      </c>
      <c r="C4" s="285"/>
      <c r="D4" s="285"/>
      <c r="E4" s="285"/>
      <c r="F4" s="286"/>
      <c r="G4" s="287"/>
      <c r="H4" s="288"/>
    </row>
    <row r="5" spans="1:8">
      <c r="A5" s="289" t="s">
        <v>33</v>
      </c>
      <c r="B5" s="290"/>
      <c r="C5" s="290"/>
      <c r="D5" s="290"/>
      <c r="E5" s="290"/>
      <c r="F5" s="291"/>
      <c r="G5" s="292">
        <f>SUM(G7:G15)</f>
        <v>98200</v>
      </c>
      <c r="H5" s="293"/>
    </row>
    <row r="6" spans="1:8">
      <c r="A6" s="294" t="s">
        <v>34</v>
      </c>
      <c r="B6" s="295"/>
      <c r="C6" s="295"/>
      <c r="D6" s="295"/>
      <c r="E6" s="295"/>
      <c r="F6" s="295"/>
      <c r="G6" s="295"/>
      <c r="H6" s="296"/>
    </row>
    <row r="7" spans="1:8">
      <c r="A7" s="297">
        <v>1</v>
      </c>
      <c r="B7" s="190" t="s">
        <v>35</v>
      </c>
      <c r="C7" s="298">
        <v>4</v>
      </c>
      <c r="D7" s="298">
        <v>10</v>
      </c>
      <c r="E7" s="190" t="s">
        <v>36</v>
      </c>
      <c r="F7" s="299">
        <v>190</v>
      </c>
      <c r="G7" s="300">
        <f>C7*D7*F7</f>
        <v>7600</v>
      </c>
      <c r="H7" s="301"/>
    </row>
    <row r="8" spans="1:8">
      <c r="A8" s="297">
        <v>2</v>
      </c>
      <c r="B8" s="190" t="s">
        <v>35</v>
      </c>
      <c r="C8" s="298">
        <v>4</v>
      </c>
      <c r="D8" s="298">
        <v>10</v>
      </c>
      <c r="E8" s="190" t="s">
        <v>36</v>
      </c>
      <c r="F8" s="299">
        <v>70</v>
      </c>
      <c r="G8" s="300">
        <f>C8*D8*F8</f>
        <v>2800</v>
      </c>
      <c r="H8" s="301"/>
    </row>
    <row r="9" spans="1:8">
      <c r="A9" s="297">
        <v>3</v>
      </c>
      <c r="B9" s="190" t="s">
        <v>37</v>
      </c>
      <c r="C9" s="298">
        <v>4</v>
      </c>
      <c r="D9" s="298">
        <v>15</v>
      </c>
      <c r="E9" s="190" t="s">
        <v>38</v>
      </c>
      <c r="F9" s="299">
        <v>50</v>
      </c>
      <c r="G9" s="300">
        <f>C9*D9*F9</f>
        <v>3000</v>
      </c>
      <c r="H9" s="301"/>
    </row>
    <row r="10" spans="1:8">
      <c r="A10" s="297">
        <v>4</v>
      </c>
      <c r="B10" s="190" t="s">
        <v>39</v>
      </c>
      <c r="C10" s="298">
        <v>4</v>
      </c>
      <c r="D10" s="298">
        <v>15</v>
      </c>
      <c r="E10" s="190" t="s">
        <v>38</v>
      </c>
      <c r="F10" s="299">
        <v>120</v>
      </c>
      <c r="G10" s="300">
        <f>C10*D10*F10</f>
        <v>7200</v>
      </c>
      <c r="H10" s="301"/>
    </row>
    <row r="11" spans="1:8">
      <c r="A11" s="294" t="s">
        <v>40</v>
      </c>
      <c r="B11" s="295"/>
      <c r="C11" s="295"/>
      <c r="D11" s="295"/>
      <c r="E11" s="295"/>
      <c r="F11" s="295"/>
      <c r="G11" s="295"/>
      <c r="H11" s="296"/>
    </row>
    <row r="12" spans="1:8">
      <c r="A12" s="297">
        <v>1</v>
      </c>
      <c r="B12" s="190" t="s">
        <v>35</v>
      </c>
      <c r="C12" s="298">
        <v>16</v>
      </c>
      <c r="D12" s="298">
        <v>8</v>
      </c>
      <c r="E12" s="190" t="s">
        <v>36</v>
      </c>
      <c r="F12" s="299">
        <v>187.5</v>
      </c>
      <c r="G12" s="299">
        <f>C12*D12*F12</f>
        <v>24000</v>
      </c>
      <c r="H12" s="301"/>
    </row>
    <row r="13" spans="1:8">
      <c r="A13" s="297">
        <v>2</v>
      </c>
      <c r="B13" s="190" t="s">
        <v>35</v>
      </c>
      <c r="C13" s="298">
        <v>16</v>
      </c>
      <c r="D13" s="298">
        <v>10</v>
      </c>
      <c r="E13" s="190" t="s">
        <v>36</v>
      </c>
      <c r="F13" s="299">
        <v>80</v>
      </c>
      <c r="G13" s="299">
        <f>C13*D13*F13</f>
        <v>12800</v>
      </c>
      <c r="H13" s="301"/>
    </row>
    <row r="14" spans="1:8">
      <c r="A14" s="297">
        <v>3</v>
      </c>
      <c r="B14" s="190" t="s">
        <v>37</v>
      </c>
      <c r="C14" s="298">
        <v>16</v>
      </c>
      <c r="D14" s="298">
        <v>15</v>
      </c>
      <c r="E14" s="190" t="s">
        <v>38</v>
      </c>
      <c r="F14" s="299">
        <v>50</v>
      </c>
      <c r="G14" s="299">
        <f>C14*D14*F14</f>
        <v>12000</v>
      </c>
      <c r="H14" s="301"/>
    </row>
    <row r="15" spans="1:8">
      <c r="A15" s="297">
        <v>4</v>
      </c>
      <c r="B15" s="190" t="s">
        <v>39</v>
      </c>
      <c r="C15" s="298">
        <v>16</v>
      </c>
      <c r="D15" s="298">
        <v>15</v>
      </c>
      <c r="E15" s="190" t="s">
        <v>38</v>
      </c>
      <c r="F15" s="299">
        <v>120</v>
      </c>
      <c r="G15" s="299">
        <f>C15*D15*F15</f>
        <v>28800</v>
      </c>
      <c r="H15" s="301"/>
    </row>
    <row r="16" spans="1:8">
      <c r="A16" s="289" t="s">
        <v>41</v>
      </c>
      <c r="B16" s="290"/>
      <c r="C16" s="290"/>
      <c r="D16" s="290"/>
      <c r="E16" s="290"/>
      <c r="F16" s="291"/>
      <c r="G16" s="292">
        <f>G18+G20</f>
        <v>40000</v>
      </c>
      <c r="H16" s="293"/>
    </row>
    <row r="17" spans="1:8">
      <c r="A17" s="302" t="s">
        <v>42</v>
      </c>
      <c r="B17" s="302"/>
      <c r="C17" s="302"/>
      <c r="D17" s="302"/>
      <c r="E17" s="302"/>
      <c r="F17" s="302"/>
      <c r="G17" s="302"/>
      <c r="H17" s="302"/>
    </row>
    <row r="18" spans="1:8">
      <c r="A18" s="297">
        <v>1</v>
      </c>
      <c r="B18" s="190" t="s">
        <v>43</v>
      </c>
      <c r="C18" s="298">
        <v>4</v>
      </c>
      <c r="D18" s="298">
        <v>4</v>
      </c>
      <c r="E18" s="190" t="s">
        <v>44</v>
      </c>
      <c r="F18" s="299">
        <v>500</v>
      </c>
      <c r="G18" s="299">
        <f>C18*D18*F18</f>
        <v>8000</v>
      </c>
      <c r="H18" s="301" t="s">
        <v>45</v>
      </c>
    </row>
    <row r="19" spans="1:8">
      <c r="A19" s="302" t="s">
        <v>46</v>
      </c>
      <c r="B19" s="302"/>
      <c r="C19" s="302"/>
      <c r="D19" s="302"/>
      <c r="E19" s="302"/>
      <c r="F19" s="302"/>
      <c r="G19" s="302"/>
      <c r="H19" s="302"/>
    </row>
    <row r="20" spans="1:8">
      <c r="A20" s="297">
        <v>1</v>
      </c>
      <c r="B20" s="190" t="s">
        <v>43</v>
      </c>
      <c r="C20" s="298">
        <v>16</v>
      </c>
      <c r="D20" s="298">
        <v>4</v>
      </c>
      <c r="E20" s="190" t="s">
        <v>44</v>
      </c>
      <c r="F20" s="299">
        <v>500</v>
      </c>
      <c r="G20" s="299">
        <f>C20*D20*F20</f>
        <v>32000</v>
      </c>
      <c r="H20" s="301" t="s">
        <v>45</v>
      </c>
    </row>
    <row r="21" spans="1:8">
      <c r="A21" s="289" t="s">
        <v>47</v>
      </c>
      <c r="B21" s="290"/>
      <c r="C21" s="290"/>
      <c r="D21" s="290"/>
      <c r="E21" s="290"/>
      <c r="F21" s="291"/>
      <c r="G21" s="292">
        <f>SUM(G23:G34)</f>
        <v>126300</v>
      </c>
      <c r="H21" s="293"/>
    </row>
    <row r="22" spans="1:8">
      <c r="A22" s="302" t="s">
        <v>48</v>
      </c>
      <c r="B22" s="302"/>
      <c r="C22" s="302"/>
      <c r="D22" s="302"/>
      <c r="E22" s="302"/>
      <c r="F22" s="302"/>
      <c r="G22" s="302"/>
      <c r="H22" s="302"/>
    </row>
    <row r="23" spans="1:8">
      <c r="A23" s="303">
        <v>1</v>
      </c>
      <c r="B23" s="304" t="s">
        <v>49</v>
      </c>
      <c r="C23" s="305">
        <v>4</v>
      </c>
      <c r="D23" s="305">
        <v>1</v>
      </c>
      <c r="E23" s="304" t="s">
        <v>50</v>
      </c>
      <c r="F23" s="306">
        <v>500</v>
      </c>
      <c r="G23" s="306">
        <f>C23*D23*F23</f>
        <v>2000</v>
      </c>
      <c r="H23" s="307"/>
    </row>
    <row r="24" ht="24" spans="1:8">
      <c r="A24" s="303">
        <v>2</v>
      </c>
      <c r="B24" s="308" t="s">
        <v>51</v>
      </c>
      <c r="C24" s="303">
        <v>4</v>
      </c>
      <c r="D24" s="303">
        <v>1</v>
      </c>
      <c r="E24" s="308" t="s">
        <v>52</v>
      </c>
      <c r="F24" s="306">
        <v>4000</v>
      </c>
      <c r="G24" s="306">
        <f>C24*D24*F24</f>
        <v>16000</v>
      </c>
      <c r="H24" s="308" t="s">
        <v>53</v>
      </c>
    </row>
    <row r="25" spans="1:8">
      <c r="A25" s="303">
        <v>3</v>
      </c>
      <c r="B25" s="304" t="s">
        <v>54</v>
      </c>
      <c r="C25" s="305">
        <v>4</v>
      </c>
      <c r="D25" s="305">
        <v>1</v>
      </c>
      <c r="E25" s="304" t="s">
        <v>52</v>
      </c>
      <c r="F25" s="306">
        <v>400</v>
      </c>
      <c r="G25" s="306">
        <f>C25*D25*F25</f>
        <v>1600</v>
      </c>
      <c r="H25" s="308"/>
    </row>
    <row r="26" spans="1:8">
      <c r="A26" s="309" t="s">
        <v>55</v>
      </c>
      <c r="B26" s="310"/>
      <c r="C26" s="310"/>
      <c r="D26" s="310"/>
      <c r="E26" s="310"/>
      <c r="F26" s="310"/>
      <c r="G26" s="310"/>
      <c r="H26" s="311"/>
    </row>
    <row r="27" spans="1:8">
      <c r="A27" s="303">
        <v>1</v>
      </c>
      <c r="B27" s="304" t="s">
        <v>49</v>
      </c>
      <c r="C27" s="305">
        <v>16</v>
      </c>
      <c r="D27" s="305">
        <v>1</v>
      </c>
      <c r="E27" s="304" t="s">
        <v>50</v>
      </c>
      <c r="F27" s="306">
        <v>500</v>
      </c>
      <c r="G27" s="306">
        <f>C27*D27*F27</f>
        <v>8000</v>
      </c>
      <c r="H27" s="307"/>
    </row>
    <row r="28" ht="24" spans="1:8">
      <c r="A28" s="303">
        <v>2</v>
      </c>
      <c r="B28" s="308" t="s">
        <v>51</v>
      </c>
      <c r="C28" s="305">
        <v>16</v>
      </c>
      <c r="D28" s="303">
        <v>1</v>
      </c>
      <c r="E28" s="308" t="s">
        <v>52</v>
      </c>
      <c r="F28" s="306">
        <v>4400</v>
      </c>
      <c r="G28" s="306">
        <f>C28*D28*F28</f>
        <v>70400</v>
      </c>
      <c r="H28" s="308" t="s">
        <v>53</v>
      </c>
    </row>
    <row r="29" spans="1:8">
      <c r="A29" s="303">
        <v>3</v>
      </c>
      <c r="B29" s="304" t="s">
        <v>54</v>
      </c>
      <c r="C29" s="305">
        <v>16</v>
      </c>
      <c r="D29" s="305">
        <v>1</v>
      </c>
      <c r="E29" s="304" t="s">
        <v>52</v>
      </c>
      <c r="F29" s="306">
        <v>400</v>
      </c>
      <c r="G29" s="306">
        <f>C29*D29*F29</f>
        <v>6400</v>
      </c>
      <c r="H29" s="308"/>
    </row>
    <row r="30" spans="1:8">
      <c r="A30" s="302" t="s">
        <v>56</v>
      </c>
      <c r="B30" s="302"/>
      <c r="C30" s="302"/>
      <c r="D30" s="302"/>
      <c r="E30" s="302"/>
      <c r="F30" s="302"/>
      <c r="G30" s="302"/>
      <c r="H30" s="302"/>
    </row>
    <row r="31" spans="1:8">
      <c r="A31" s="297">
        <v>1</v>
      </c>
      <c r="B31" s="190" t="s">
        <v>49</v>
      </c>
      <c r="C31" s="190"/>
      <c r="D31" s="298">
        <v>1</v>
      </c>
      <c r="E31" s="190" t="s">
        <v>50</v>
      </c>
      <c r="F31" s="299">
        <v>500</v>
      </c>
      <c r="G31" s="299">
        <f>D31*F31</f>
        <v>500</v>
      </c>
      <c r="H31" s="301"/>
    </row>
    <row r="32" spans="1:8">
      <c r="A32" s="297">
        <v>2</v>
      </c>
      <c r="B32" s="312" t="s">
        <v>57</v>
      </c>
      <c r="C32" s="312"/>
      <c r="D32" s="297">
        <v>1</v>
      </c>
      <c r="E32" s="312" t="s">
        <v>52</v>
      </c>
      <c r="F32" s="299">
        <v>5000</v>
      </c>
      <c r="G32" s="299">
        <f>D32*F32</f>
        <v>5000</v>
      </c>
      <c r="H32" s="312" t="s">
        <v>53</v>
      </c>
    </row>
    <row r="33" spans="1:8">
      <c r="A33" s="297">
        <v>3</v>
      </c>
      <c r="B33" s="312" t="s">
        <v>58</v>
      </c>
      <c r="C33" s="312"/>
      <c r="D33" s="297">
        <v>20</v>
      </c>
      <c r="E33" s="312" t="s">
        <v>59</v>
      </c>
      <c r="F33" s="299">
        <v>800</v>
      </c>
      <c r="G33" s="299">
        <f>D33*F33</f>
        <v>16000</v>
      </c>
      <c r="H33" s="312" t="s">
        <v>53</v>
      </c>
    </row>
    <row r="34" spans="1:8">
      <c r="A34" s="297">
        <v>4</v>
      </c>
      <c r="B34" s="190" t="s">
        <v>54</v>
      </c>
      <c r="C34" s="190"/>
      <c r="D34" s="298">
        <v>1</v>
      </c>
      <c r="E34" s="190" t="s">
        <v>52</v>
      </c>
      <c r="F34" s="299">
        <v>400</v>
      </c>
      <c r="G34" s="299">
        <f>D34*F34</f>
        <v>400</v>
      </c>
      <c r="H34" s="312"/>
    </row>
    <row r="35" spans="1:8">
      <c r="A35" s="289" t="s">
        <v>60</v>
      </c>
      <c r="B35" s="290"/>
      <c r="C35" s="290"/>
      <c r="D35" s="290"/>
      <c r="E35" s="290"/>
      <c r="F35" s="291"/>
      <c r="G35" s="292">
        <f>SUM(G37:G51)</f>
        <v>50200</v>
      </c>
      <c r="H35" s="293"/>
    </row>
    <row r="36" spans="1:8">
      <c r="A36" s="302" t="s">
        <v>61</v>
      </c>
      <c r="B36" s="302"/>
      <c r="C36" s="302"/>
      <c r="D36" s="302"/>
      <c r="E36" s="302"/>
      <c r="F36" s="302"/>
      <c r="G36" s="302"/>
      <c r="H36" s="302"/>
    </row>
    <row r="37" spans="1:8">
      <c r="A37" s="297">
        <v>1</v>
      </c>
      <c r="B37" s="190" t="s">
        <v>62</v>
      </c>
      <c r="C37" s="298">
        <v>4</v>
      </c>
      <c r="D37" s="298">
        <v>1</v>
      </c>
      <c r="E37" s="190" t="s">
        <v>63</v>
      </c>
      <c r="F37" s="299">
        <v>1000</v>
      </c>
      <c r="G37" s="299">
        <f t="shared" ref="G37:G42" si="0">C37*D37*F37</f>
        <v>4000</v>
      </c>
      <c r="H37" s="301"/>
    </row>
    <row r="38" spans="1:8">
      <c r="A38" s="297">
        <v>2</v>
      </c>
      <c r="B38" s="190" t="s">
        <v>64</v>
      </c>
      <c r="C38" s="298">
        <v>4</v>
      </c>
      <c r="D38" s="298">
        <v>1</v>
      </c>
      <c r="E38" s="190" t="s">
        <v>65</v>
      </c>
      <c r="F38" s="299">
        <v>300</v>
      </c>
      <c r="G38" s="299">
        <f t="shared" si="0"/>
        <v>1200</v>
      </c>
      <c r="H38" s="301"/>
    </row>
    <row r="39" spans="1:8">
      <c r="A39" s="297">
        <v>3</v>
      </c>
      <c r="B39" s="190" t="s">
        <v>66</v>
      </c>
      <c r="C39" s="298">
        <v>4</v>
      </c>
      <c r="D39" s="298">
        <v>1</v>
      </c>
      <c r="E39" s="190" t="s">
        <v>67</v>
      </c>
      <c r="F39" s="299">
        <v>25</v>
      </c>
      <c r="G39" s="299">
        <f t="shared" si="0"/>
        <v>100</v>
      </c>
      <c r="H39" s="301"/>
    </row>
    <row r="40" spans="1:8">
      <c r="A40" s="297">
        <v>4</v>
      </c>
      <c r="B40" s="190" t="s">
        <v>68</v>
      </c>
      <c r="C40" s="298">
        <v>4</v>
      </c>
      <c r="D40" s="298">
        <v>50</v>
      </c>
      <c r="E40" s="190" t="s">
        <v>36</v>
      </c>
      <c r="F40" s="299">
        <v>5.5</v>
      </c>
      <c r="G40" s="299">
        <f t="shared" si="0"/>
        <v>1100</v>
      </c>
      <c r="H40" s="301"/>
    </row>
    <row r="41" spans="1:8">
      <c r="A41" s="297">
        <v>5</v>
      </c>
      <c r="B41" s="190" t="s">
        <v>69</v>
      </c>
      <c r="C41" s="298">
        <v>4</v>
      </c>
      <c r="D41" s="298">
        <v>50</v>
      </c>
      <c r="E41" s="190" t="s">
        <v>36</v>
      </c>
      <c r="F41" s="299">
        <v>4.5</v>
      </c>
      <c r="G41" s="299">
        <f t="shared" si="0"/>
        <v>900</v>
      </c>
      <c r="H41" s="301" t="s">
        <v>70</v>
      </c>
    </row>
    <row r="42" spans="1:8">
      <c r="A42" s="297">
        <v>6</v>
      </c>
      <c r="B42" s="298" t="s">
        <v>71</v>
      </c>
      <c r="C42" s="298">
        <v>4</v>
      </c>
      <c r="D42" s="298">
        <v>25</v>
      </c>
      <c r="E42" s="190" t="s">
        <v>36</v>
      </c>
      <c r="F42" s="299">
        <v>8</v>
      </c>
      <c r="G42" s="299">
        <f t="shared" si="0"/>
        <v>800</v>
      </c>
      <c r="H42" s="301" t="s">
        <v>72</v>
      </c>
    </row>
    <row r="43" spans="1:8">
      <c r="A43" s="294" t="s">
        <v>73</v>
      </c>
      <c r="B43" s="295"/>
      <c r="C43" s="295"/>
      <c r="D43" s="295"/>
      <c r="E43" s="295"/>
      <c r="F43" s="295"/>
      <c r="G43" s="295"/>
      <c r="H43" s="296"/>
    </row>
    <row r="44" spans="1:8">
      <c r="A44" s="297">
        <v>1</v>
      </c>
      <c r="B44" s="190" t="s">
        <v>62</v>
      </c>
      <c r="C44" s="298">
        <v>16</v>
      </c>
      <c r="D44" s="298">
        <v>1</v>
      </c>
      <c r="E44" s="190" t="s">
        <v>63</v>
      </c>
      <c r="F44" s="299">
        <v>1000</v>
      </c>
      <c r="G44" s="299">
        <f t="shared" ref="G44:G49" si="1">C44*D44*F44</f>
        <v>16000</v>
      </c>
      <c r="H44" s="301"/>
    </row>
    <row r="45" spans="1:8">
      <c r="A45" s="297">
        <v>2</v>
      </c>
      <c r="B45" s="190" t="s">
        <v>64</v>
      </c>
      <c r="C45" s="298">
        <v>16</v>
      </c>
      <c r="D45" s="298">
        <v>1</v>
      </c>
      <c r="E45" s="190" t="s">
        <v>65</v>
      </c>
      <c r="F45" s="299">
        <v>300</v>
      </c>
      <c r="G45" s="299">
        <f t="shared" si="1"/>
        <v>4800</v>
      </c>
      <c r="H45" s="301"/>
    </row>
    <row r="46" spans="1:8">
      <c r="A46" s="297">
        <v>3</v>
      </c>
      <c r="B46" s="190" t="s">
        <v>66</v>
      </c>
      <c r="C46" s="298">
        <v>16</v>
      </c>
      <c r="D46" s="298">
        <v>1</v>
      </c>
      <c r="E46" s="190" t="s">
        <v>67</v>
      </c>
      <c r="F46" s="299">
        <v>6.25</v>
      </c>
      <c r="G46" s="299">
        <f t="shared" si="1"/>
        <v>100</v>
      </c>
      <c r="H46" s="301"/>
    </row>
    <row r="47" spans="1:8">
      <c r="A47" s="297">
        <v>4</v>
      </c>
      <c r="B47" s="190" t="s">
        <v>68</v>
      </c>
      <c r="C47" s="298">
        <v>16</v>
      </c>
      <c r="D47" s="298">
        <v>50</v>
      </c>
      <c r="E47" s="190" t="s">
        <v>36</v>
      </c>
      <c r="F47" s="299">
        <v>5.5</v>
      </c>
      <c r="G47" s="299">
        <f t="shared" si="1"/>
        <v>4400</v>
      </c>
      <c r="H47" s="301"/>
    </row>
    <row r="48" spans="1:8">
      <c r="A48" s="297">
        <v>5</v>
      </c>
      <c r="B48" s="190" t="s">
        <v>69</v>
      </c>
      <c r="C48" s="298">
        <v>16</v>
      </c>
      <c r="D48" s="298">
        <v>50</v>
      </c>
      <c r="E48" s="190" t="s">
        <v>36</v>
      </c>
      <c r="F48" s="299">
        <v>4.5</v>
      </c>
      <c r="G48" s="299">
        <f t="shared" si="1"/>
        <v>3600</v>
      </c>
      <c r="H48" s="301" t="s">
        <v>70</v>
      </c>
    </row>
    <row r="49" spans="1:8">
      <c r="A49" s="297">
        <v>6</v>
      </c>
      <c r="B49" s="298" t="s">
        <v>71</v>
      </c>
      <c r="C49" s="298">
        <v>16</v>
      </c>
      <c r="D49" s="298">
        <v>25</v>
      </c>
      <c r="E49" s="190" t="s">
        <v>36</v>
      </c>
      <c r="F49" s="299">
        <v>8</v>
      </c>
      <c r="G49" s="299">
        <f t="shared" si="1"/>
        <v>3200</v>
      </c>
      <c r="H49" s="301" t="s">
        <v>72</v>
      </c>
    </row>
    <row r="50" spans="1:8">
      <c r="A50" s="294" t="s">
        <v>74</v>
      </c>
      <c r="B50" s="295"/>
      <c r="C50" s="295"/>
      <c r="D50" s="295"/>
      <c r="E50" s="295"/>
      <c r="F50" s="295"/>
      <c r="G50" s="295"/>
      <c r="H50" s="296"/>
    </row>
    <row r="51" spans="1:8">
      <c r="A51" s="297">
        <v>1</v>
      </c>
      <c r="B51" s="190" t="s">
        <v>75</v>
      </c>
      <c r="C51" s="190"/>
      <c r="D51" s="298">
        <v>1</v>
      </c>
      <c r="E51" s="190" t="s">
        <v>76</v>
      </c>
      <c r="F51" s="299">
        <v>10000</v>
      </c>
      <c r="G51" s="299">
        <f>D51*F51</f>
        <v>10000</v>
      </c>
      <c r="H51" s="301"/>
    </row>
    <row r="52" spans="1:8">
      <c r="A52" s="297">
        <v>2</v>
      </c>
      <c r="B52" s="190" t="s">
        <v>77</v>
      </c>
      <c r="C52" s="190"/>
      <c r="D52" s="298">
        <v>1</v>
      </c>
      <c r="E52" s="190" t="s">
        <v>76</v>
      </c>
      <c r="F52" s="299">
        <v>500</v>
      </c>
      <c r="G52" s="299">
        <f>D52*F52</f>
        <v>500</v>
      </c>
      <c r="H52" s="301"/>
    </row>
    <row r="53" spans="1:8">
      <c r="A53" s="289" t="s">
        <v>78</v>
      </c>
      <c r="B53" s="290"/>
      <c r="C53" s="290"/>
      <c r="D53" s="290"/>
      <c r="E53" s="290"/>
      <c r="F53" s="291"/>
      <c r="G53" s="292">
        <f>SUM(G55:G75)</f>
        <v>121100</v>
      </c>
      <c r="H53" s="293"/>
    </row>
    <row r="54" spans="1:8">
      <c r="A54" s="302" t="s">
        <v>79</v>
      </c>
      <c r="B54" s="302"/>
      <c r="C54" s="302"/>
      <c r="D54" s="302"/>
      <c r="E54" s="302"/>
      <c r="F54" s="302"/>
      <c r="G54" s="302"/>
      <c r="H54" s="302"/>
    </row>
    <row r="55" spans="1:8">
      <c r="A55" s="297">
        <v>1</v>
      </c>
      <c r="B55" s="190" t="s">
        <v>80</v>
      </c>
      <c r="C55" s="298">
        <v>4</v>
      </c>
      <c r="D55" s="298">
        <v>1</v>
      </c>
      <c r="E55" s="190" t="s">
        <v>76</v>
      </c>
      <c r="F55" s="299">
        <v>600</v>
      </c>
      <c r="G55" s="299">
        <f t="shared" ref="G55:G61" si="2">C55*D55*F55</f>
        <v>2400</v>
      </c>
      <c r="H55" s="301"/>
    </row>
    <row r="56" spans="1:8">
      <c r="A56" s="297">
        <v>2</v>
      </c>
      <c r="B56" s="190" t="s">
        <v>81</v>
      </c>
      <c r="C56" s="298">
        <v>4</v>
      </c>
      <c r="D56" s="298">
        <v>1</v>
      </c>
      <c r="E56" s="190" t="s">
        <v>76</v>
      </c>
      <c r="F56" s="299">
        <v>600</v>
      </c>
      <c r="G56" s="299">
        <f t="shared" si="2"/>
        <v>2400</v>
      </c>
      <c r="H56" s="312"/>
    </row>
    <row r="57" spans="1:8">
      <c r="A57" s="297">
        <v>3</v>
      </c>
      <c r="B57" s="190" t="s">
        <v>82</v>
      </c>
      <c r="C57" s="298">
        <v>4</v>
      </c>
      <c r="D57" s="298">
        <v>1</v>
      </c>
      <c r="E57" s="190" t="s">
        <v>76</v>
      </c>
      <c r="F57" s="299">
        <v>950</v>
      </c>
      <c r="G57" s="299">
        <f t="shared" si="2"/>
        <v>3800</v>
      </c>
      <c r="H57" s="312"/>
    </row>
    <row r="58" spans="1:8">
      <c r="A58" s="297">
        <v>4</v>
      </c>
      <c r="B58" s="190" t="s">
        <v>83</v>
      </c>
      <c r="C58" s="298">
        <v>4</v>
      </c>
      <c r="D58" s="298">
        <v>1</v>
      </c>
      <c r="E58" s="190" t="s">
        <v>63</v>
      </c>
      <c r="F58" s="299">
        <v>125</v>
      </c>
      <c r="G58" s="299">
        <f t="shared" si="2"/>
        <v>500</v>
      </c>
      <c r="H58" s="312"/>
    </row>
    <row r="59" spans="1:8">
      <c r="A59" s="297">
        <v>5</v>
      </c>
      <c r="B59" s="190" t="s">
        <v>84</v>
      </c>
      <c r="C59" s="298">
        <v>4</v>
      </c>
      <c r="D59" s="298">
        <v>1</v>
      </c>
      <c r="E59" s="190" t="s">
        <v>76</v>
      </c>
      <c r="F59" s="299">
        <v>250</v>
      </c>
      <c r="G59" s="299">
        <f t="shared" si="2"/>
        <v>1000</v>
      </c>
      <c r="H59" s="312"/>
    </row>
    <row r="60" spans="1:8">
      <c r="A60" s="297">
        <v>6</v>
      </c>
      <c r="B60" s="190" t="s">
        <v>85</v>
      </c>
      <c r="C60" s="298">
        <v>4</v>
      </c>
      <c r="D60" s="298">
        <v>1</v>
      </c>
      <c r="E60" s="190" t="s">
        <v>76</v>
      </c>
      <c r="F60" s="299">
        <v>200</v>
      </c>
      <c r="G60" s="299">
        <f t="shared" si="2"/>
        <v>800</v>
      </c>
      <c r="H60" s="312"/>
    </row>
    <row r="61" spans="1:8">
      <c r="A61" s="297">
        <v>7</v>
      </c>
      <c r="B61" s="190" t="s">
        <v>86</v>
      </c>
      <c r="C61" s="298">
        <v>4</v>
      </c>
      <c r="D61" s="298">
        <v>50</v>
      </c>
      <c r="E61" s="190" t="s">
        <v>36</v>
      </c>
      <c r="F61" s="299">
        <v>5.5</v>
      </c>
      <c r="G61" s="299">
        <f t="shared" si="2"/>
        <v>1100</v>
      </c>
      <c r="H61" s="312" t="s">
        <v>87</v>
      </c>
    </row>
    <row r="62" spans="1:8">
      <c r="A62" s="302" t="s">
        <v>88</v>
      </c>
      <c r="B62" s="302"/>
      <c r="C62" s="302"/>
      <c r="D62" s="302"/>
      <c r="E62" s="302"/>
      <c r="F62" s="302"/>
      <c r="G62" s="302"/>
      <c r="H62" s="302"/>
    </row>
    <row r="63" spans="1:8">
      <c r="A63" s="297">
        <v>1</v>
      </c>
      <c r="B63" s="190" t="s">
        <v>80</v>
      </c>
      <c r="C63" s="298">
        <v>16</v>
      </c>
      <c r="D63" s="298">
        <v>1</v>
      </c>
      <c r="E63" s="190" t="s">
        <v>76</v>
      </c>
      <c r="F63" s="299">
        <v>600</v>
      </c>
      <c r="G63" s="299">
        <f t="shared" ref="G63:G69" si="3">C63*D63*F63</f>
        <v>9600</v>
      </c>
      <c r="H63" s="301"/>
    </row>
    <row r="64" spans="1:8">
      <c r="A64" s="297">
        <v>2</v>
      </c>
      <c r="B64" s="190" t="s">
        <v>81</v>
      </c>
      <c r="C64" s="298">
        <v>16</v>
      </c>
      <c r="D64" s="298">
        <v>1</v>
      </c>
      <c r="E64" s="190" t="s">
        <v>76</v>
      </c>
      <c r="F64" s="299">
        <v>600</v>
      </c>
      <c r="G64" s="299">
        <f t="shared" si="3"/>
        <v>9600</v>
      </c>
      <c r="H64" s="312"/>
    </row>
    <row r="65" spans="1:8">
      <c r="A65" s="297">
        <v>3</v>
      </c>
      <c r="B65" s="190" t="s">
        <v>82</v>
      </c>
      <c r="C65" s="298">
        <v>16</v>
      </c>
      <c r="D65" s="298">
        <v>1</v>
      </c>
      <c r="E65" s="190" t="s">
        <v>76</v>
      </c>
      <c r="F65" s="299">
        <v>1000</v>
      </c>
      <c r="G65" s="299">
        <f t="shared" si="3"/>
        <v>16000</v>
      </c>
      <c r="H65" s="312"/>
    </row>
    <row r="66" spans="1:8">
      <c r="A66" s="297">
        <v>4</v>
      </c>
      <c r="B66" s="190" t="s">
        <v>83</v>
      </c>
      <c r="C66" s="298">
        <v>16</v>
      </c>
      <c r="D66" s="298">
        <v>1</v>
      </c>
      <c r="E66" s="190" t="s">
        <v>63</v>
      </c>
      <c r="F66" s="299">
        <v>1250</v>
      </c>
      <c r="G66" s="299">
        <f t="shared" si="3"/>
        <v>20000</v>
      </c>
      <c r="H66" s="312"/>
    </row>
    <row r="67" spans="1:8">
      <c r="A67" s="297">
        <v>5</v>
      </c>
      <c r="B67" s="190" t="s">
        <v>84</v>
      </c>
      <c r="C67" s="298">
        <v>16</v>
      </c>
      <c r="D67" s="298">
        <v>1</v>
      </c>
      <c r="E67" s="190" t="s">
        <v>76</v>
      </c>
      <c r="F67" s="299">
        <v>287.5</v>
      </c>
      <c r="G67" s="299">
        <f t="shared" si="3"/>
        <v>4600</v>
      </c>
      <c r="H67" s="312"/>
    </row>
    <row r="68" spans="1:8">
      <c r="A68" s="297">
        <v>6</v>
      </c>
      <c r="B68" s="190" t="s">
        <v>85</v>
      </c>
      <c r="C68" s="298">
        <v>16</v>
      </c>
      <c r="D68" s="298">
        <v>1</v>
      </c>
      <c r="E68" s="190" t="s">
        <v>76</v>
      </c>
      <c r="F68" s="299">
        <v>187.5</v>
      </c>
      <c r="G68" s="299">
        <f t="shared" si="3"/>
        <v>3000</v>
      </c>
      <c r="H68" s="312"/>
    </row>
    <row r="69" spans="1:8">
      <c r="A69" s="297">
        <v>7</v>
      </c>
      <c r="B69" s="190" t="s">
        <v>86</v>
      </c>
      <c r="C69" s="298">
        <v>16</v>
      </c>
      <c r="D69" s="298">
        <v>50</v>
      </c>
      <c r="E69" s="190" t="s">
        <v>36</v>
      </c>
      <c r="F69" s="299">
        <v>5.5</v>
      </c>
      <c r="G69" s="299">
        <f t="shared" si="3"/>
        <v>4400</v>
      </c>
      <c r="H69" s="312" t="s">
        <v>87</v>
      </c>
    </row>
    <row r="70" spans="1:8">
      <c r="A70" s="302" t="s">
        <v>89</v>
      </c>
      <c r="B70" s="302"/>
      <c r="C70" s="302"/>
      <c r="D70" s="302"/>
      <c r="E70" s="302"/>
      <c r="F70" s="302"/>
      <c r="G70" s="302"/>
      <c r="H70" s="302"/>
    </row>
    <row r="71" spans="1:8">
      <c r="A71" s="297">
        <v>1</v>
      </c>
      <c r="B71" s="171" t="s">
        <v>90</v>
      </c>
      <c r="C71" s="298">
        <v>1</v>
      </c>
      <c r="D71" s="298">
        <v>1</v>
      </c>
      <c r="E71" s="190" t="s">
        <v>76</v>
      </c>
      <c r="F71" s="299">
        <v>8700</v>
      </c>
      <c r="G71" s="299">
        <f>C71*D71*F71</f>
        <v>8700</v>
      </c>
      <c r="H71" s="301" t="s">
        <v>91</v>
      </c>
    </row>
    <row r="72" spans="1:8">
      <c r="A72" s="297">
        <v>2</v>
      </c>
      <c r="B72" s="171" t="s">
        <v>92</v>
      </c>
      <c r="C72" s="298">
        <v>1</v>
      </c>
      <c r="D72" s="298">
        <v>1</v>
      </c>
      <c r="E72" s="190" t="s">
        <v>76</v>
      </c>
      <c r="F72" s="299">
        <v>10200</v>
      </c>
      <c r="G72" s="299">
        <f>C72*D72*F72</f>
        <v>10200</v>
      </c>
      <c r="H72" s="301" t="s">
        <v>91</v>
      </c>
    </row>
    <row r="73" spans="1:8">
      <c r="A73" s="297">
        <v>3</v>
      </c>
      <c r="B73" s="171" t="s">
        <v>93</v>
      </c>
      <c r="C73" s="298">
        <v>1</v>
      </c>
      <c r="D73" s="298">
        <v>1</v>
      </c>
      <c r="E73" s="190" t="s">
        <v>76</v>
      </c>
      <c r="F73" s="299">
        <v>2500</v>
      </c>
      <c r="G73" s="299">
        <f>C73*D73*F73</f>
        <v>2500</v>
      </c>
      <c r="H73" s="301" t="s">
        <v>91</v>
      </c>
    </row>
    <row r="74" spans="1:8">
      <c r="A74" s="297">
        <v>4</v>
      </c>
      <c r="B74" s="190" t="s">
        <v>86</v>
      </c>
      <c r="C74" s="298">
        <v>1</v>
      </c>
      <c r="D74" s="298">
        <v>80</v>
      </c>
      <c r="E74" s="190" t="s">
        <v>36</v>
      </c>
      <c r="F74" s="299">
        <v>6.25</v>
      </c>
      <c r="G74" s="299">
        <f>C74*D74*F74</f>
        <v>500</v>
      </c>
      <c r="H74" s="301"/>
    </row>
    <row r="75" spans="1:8">
      <c r="A75" s="297">
        <v>5</v>
      </c>
      <c r="B75" s="190" t="s">
        <v>94</v>
      </c>
      <c r="C75" s="298">
        <v>20</v>
      </c>
      <c r="D75" s="298">
        <v>1</v>
      </c>
      <c r="E75" s="190" t="s">
        <v>52</v>
      </c>
      <c r="F75" s="299">
        <v>1000</v>
      </c>
      <c r="G75" s="299">
        <f>C75*D75*F75</f>
        <v>20000</v>
      </c>
      <c r="H75" s="301"/>
    </row>
    <row r="76" spans="1:8">
      <c r="A76" s="289" t="s">
        <v>95</v>
      </c>
      <c r="B76" s="290"/>
      <c r="C76" s="290"/>
      <c r="D76" s="290"/>
      <c r="E76" s="290"/>
      <c r="F76" s="291"/>
      <c r="G76" s="292">
        <f>SUM(G77:G78)</f>
        <v>44900</v>
      </c>
      <c r="H76" s="293"/>
    </row>
    <row r="77" spans="1:9">
      <c r="A77" s="313">
        <v>1</v>
      </c>
      <c r="B77" s="314" t="s">
        <v>96</v>
      </c>
      <c r="C77" s="314"/>
      <c r="D77" s="314"/>
      <c r="E77" s="314"/>
      <c r="F77" s="314"/>
      <c r="G77" s="299">
        <v>21900</v>
      </c>
      <c r="H77" s="301"/>
      <c r="I77" s="271" t="s">
        <v>97</v>
      </c>
    </row>
    <row r="78" spans="1:9">
      <c r="A78" s="313">
        <v>2</v>
      </c>
      <c r="B78" s="314" t="s">
        <v>98</v>
      </c>
      <c r="C78" s="314"/>
      <c r="D78" s="314"/>
      <c r="E78" s="314"/>
      <c r="F78" s="314"/>
      <c r="G78" s="299">
        <v>23000</v>
      </c>
      <c r="H78" s="301"/>
      <c r="I78" s="271" t="s">
        <v>97</v>
      </c>
    </row>
    <row r="79" spans="1:8">
      <c r="A79" s="315" t="s">
        <v>99</v>
      </c>
      <c r="B79" s="316"/>
      <c r="C79" s="316"/>
      <c r="D79" s="316"/>
      <c r="E79" s="316"/>
      <c r="F79" s="317"/>
      <c r="G79" s="318">
        <f>(G5+G16+G21+G35+G53+G76)*1.09</f>
        <v>523963</v>
      </c>
      <c r="H79" s="288" t="s">
        <v>100</v>
      </c>
    </row>
  </sheetData>
  <mergeCells count="25">
    <mergeCell ref="A1:H1"/>
    <mergeCell ref="B2:H2"/>
    <mergeCell ref="B4:F4"/>
    <mergeCell ref="A5:F5"/>
    <mergeCell ref="A6:H6"/>
    <mergeCell ref="A11:H11"/>
    <mergeCell ref="A16:F16"/>
    <mergeCell ref="A17:H17"/>
    <mergeCell ref="A19:H19"/>
    <mergeCell ref="A21:F21"/>
    <mergeCell ref="A22:H22"/>
    <mergeCell ref="A26:H26"/>
    <mergeCell ref="A30:H30"/>
    <mergeCell ref="A35:F35"/>
    <mergeCell ref="A36:H36"/>
    <mergeCell ref="A43:H43"/>
    <mergeCell ref="A50:H50"/>
    <mergeCell ref="A53:F53"/>
    <mergeCell ref="A54:H54"/>
    <mergeCell ref="A62:H62"/>
    <mergeCell ref="A70:H70"/>
    <mergeCell ref="A76:F76"/>
    <mergeCell ref="B77:F77"/>
    <mergeCell ref="B78:F78"/>
    <mergeCell ref="A79:F79"/>
  </mergeCells>
  <conditionalFormatting sqref="B6:B15 B17:B20 B22:B34 B36:B52 B54:B75 B77:B78">
    <cfRule type="expression" dxfId="0" priority="4">
      <formula>#REF!="III期"</formula>
    </cfRule>
  </conditionalFormatting>
  <conditionalFormatting sqref="C6:E15 C17:E20 C22:E34 C36:E52 C54:E75 C77:E78">
    <cfRule type="expression" dxfId="1" priority="1">
      <formula>#REF!="II期"</formula>
    </cfRule>
    <cfRule type="expression" dxfId="2" priority="2">
      <formula>#REF!="I期"</formula>
    </cfRule>
    <cfRule type="expression" dxfId="0" priority="3">
      <formula>#REF!="III期"</formula>
    </cfRule>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zoomScale="50" zoomScaleNormal="50" topLeftCell="A18" workbookViewId="0">
      <selection activeCell="D31" sqref="D31"/>
    </sheetView>
  </sheetViews>
  <sheetFormatPr defaultColWidth="9" defaultRowHeight="14.25" outlineLevelCol="7"/>
  <cols>
    <col min="3" max="3" width="33.6666666666667" customWidth="1"/>
    <col min="4" max="4" width="19.775" customWidth="1"/>
    <col min="5" max="5" width="19.6666666666667" customWidth="1"/>
    <col min="6" max="6" width="25.5583333333333" customWidth="1"/>
    <col min="7" max="7" width="38.4416666666667" customWidth="1"/>
  </cols>
  <sheetData>
    <row r="1" ht="20.25" spans="1:7">
      <c r="A1" s="223" t="s">
        <v>101</v>
      </c>
      <c r="B1" s="223"/>
      <c r="C1" s="223"/>
      <c r="D1" s="223"/>
      <c r="E1" s="223"/>
      <c r="F1" s="223"/>
      <c r="G1" s="223"/>
    </row>
    <row r="2" spans="1:7">
      <c r="A2" s="224" t="s">
        <v>102</v>
      </c>
      <c r="B2" s="225" t="s">
        <v>27</v>
      </c>
      <c r="C2" s="225"/>
      <c r="D2" s="225"/>
      <c r="E2" s="225"/>
      <c r="F2" s="225"/>
      <c r="G2" s="225"/>
    </row>
    <row r="3" spans="1:7">
      <c r="A3" s="226" t="s">
        <v>1</v>
      </c>
      <c r="B3" s="226" t="s">
        <v>2</v>
      </c>
      <c r="C3" s="226" t="s">
        <v>3</v>
      </c>
      <c r="D3" s="226" t="s">
        <v>4</v>
      </c>
      <c r="E3" s="226" t="s">
        <v>5</v>
      </c>
      <c r="F3" s="227" t="s">
        <v>6</v>
      </c>
      <c r="G3" s="227" t="s">
        <v>7</v>
      </c>
    </row>
    <row r="4" spans="1:7">
      <c r="A4" s="228" t="s">
        <v>8</v>
      </c>
      <c r="B4" s="229" t="s">
        <v>103</v>
      </c>
      <c r="C4" s="230"/>
      <c r="D4" s="230"/>
      <c r="E4" s="230"/>
      <c r="F4" s="231">
        <v>0</v>
      </c>
      <c r="G4" s="133"/>
    </row>
    <row r="5" spans="1:7">
      <c r="A5" s="232" t="s">
        <v>10</v>
      </c>
      <c r="B5" s="201" t="s">
        <v>104</v>
      </c>
      <c r="C5" s="202"/>
      <c r="D5" s="202"/>
      <c r="E5" s="202"/>
      <c r="F5" s="203"/>
      <c r="G5" s="233">
        <f>SUM(G6:G6)</f>
        <v>1470000</v>
      </c>
    </row>
    <row r="6" ht="72" spans="1:7">
      <c r="A6" s="234" t="s">
        <v>105</v>
      </c>
      <c r="B6" s="141" t="s">
        <v>106</v>
      </c>
      <c r="C6" s="235" t="s">
        <v>107</v>
      </c>
      <c r="D6" s="141">
        <v>7</v>
      </c>
      <c r="E6" s="141" t="s">
        <v>76</v>
      </c>
      <c r="F6" s="236">
        <v>210000</v>
      </c>
      <c r="G6" s="236">
        <f>F6*D6</f>
        <v>1470000</v>
      </c>
    </row>
    <row r="7" spans="1:7">
      <c r="A7" s="232" t="s">
        <v>14</v>
      </c>
      <c r="B7" s="201" t="s">
        <v>108</v>
      </c>
      <c r="C7" s="202"/>
      <c r="D7" s="202"/>
      <c r="E7" s="202"/>
      <c r="F7" s="203"/>
      <c r="G7" s="233">
        <f>SUM(G8:G10)</f>
        <v>4377000</v>
      </c>
    </row>
    <row r="8" ht="84" spans="1:7">
      <c r="A8" s="234" t="s">
        <v>109</v>
      </c>
      <c r="B8" s="141" t="s">
        <v>110</v>
      </c>
      <c r="C8" s="235" t="s">
        <v>111</v>
      </c>
      <c r="D8" s="141">
        <v>3</v>
      </c>
      <c r="E8" s="141" t="s">
        <v>76</v>
      </c>
      <c r="F8" s="236">
        <v>303333.333333333</v>
      </c>
      <c r="G8" s="236">
        <f t="shared" ref="G8:G10" si="0">F8*D8</f>
        <v>909999.999999999</v>
      </c>
    </row>
    <row r="9" ht="96" spans="1:8">
      <c r="A9" s="234" t="s">
        <v>112</v>
      </c>
      <c r="B9" s="141" t="s">
        <v>113</v>
      </c>
      <c r="C9" s="235" t="s">
        <v>114</v>
      </c>
      <c r="D9" s="141">
        <v>2</v>
      </c>
      <c r="E9" s="141" t="s">
        <v>76</v>
      </c>
      <c r="F9" s="236">
        <v>1205000</v>
      </c>
      <c r="G9" s="236">
        <f t="shared" si="0"/>
        <v>2410000</v>
      </c>
      <c r="H9" s="237">
        <v>45295</v>
      </c>
    </row>
    <row r="10" ht="84" spans="1:7">
      <c r="A10" s="234" t="s">
        <v>115</v>
      </c>
      <c r="B10" s="141" t="s">
        <v>116</v>
      </c>
      <c r="C10" s="235" t="s">
        <v>117</v>
      </c>
      <c r="D10" s="141">
        <v>2</v>
      </c>
      <c r="E10" s="141" t="s">
        <v>76</v>
      </c>
      <c r="F10" s="236">
        <v>528500</v>
      </c>
      <c r="G10" s="236">
        <f t="shared" si="0"/>
        <v>1057000</v>
      </c>
    </row>
    <row r="11" spans="1:7">
      <c r="A11" s="232" t="s">
        <v>18</v>
      </c>
      <c r="B11" s="238" t="s">
        <v>16</v>
      </c>
      <c r="C11" s="202"/>
      <c r="D11" s="202"/>
      <c r="E11" s="202"/>
      <c r="F11" s="203"/>
      <c r="G11" s="233">
        <f>SUM(G12:G17)</f>
        <v>1845000</v>
      </c>
    </row>
    <row r="12" ht="36" spans="1:7">
      <c r="A12" s="239" t="s">
        <v>118</v>
      </c>
      <c r="B12" s="146" t="s">
        <v>119</v>
      </c>
      <c r="C12" s="240" t="s">
        <v>120</v>
      </c>
      <c r="D12" s="146">
        <v>2</v>
      </c>
      <c r="E12" s="146" t="s">
        <v>76</v>
      </c>
      <c r="F12" s="241">
        <v>423000</v>
      </c>
      <c r="G12" s="242">
        <f>D12*F12</f>
        <v>846000</v>
      </c>
    </row>
    <row r="13" ht="120" spans="1:7">
      <c r="A13" s="243" t="s">
        <v>121</v>
      </c>
      <c r="B13" s="141" t="s">
        <v>122</v>
      </c>
      <c r="C13" s="235" t="s">
        <v>123</v>
      </c>
      <c r="D13" s="141">
        <v>2</v>
      </c>
      <c r="E13" s="141" t="s">
        <v>76</v>
      </c>
      <c r="F13" s="244">
        <v>133000</v>
      </c>
      <c r="G13" s="244">
        <f t="shared" ref="G13:G15" si="1">F13*D13</f>
        <v>266000</v>
      </c>
    </row>
    <row r="14" ht="120" spans="1:7">
      <c r="A14" s="239" t="s">
        <v>124</v>
      </c>
      <c r="B14" s="245" t="s">
        <v>125</v>
      </c>
      <c r="C14" s="246" t="s">
        <v>126</v>
      </c>
      <c r="D14" s="245">
        <v>2</v>
      </c>
      <c r="E14" s="245" t="s">
        <v>76</v>
      </c>
      <c r="F14" s="244">
        <v>110000</v>
      </c>
      <c r="G14" s="241">
        <f t="shared" si="1"/>
        <v>220000</v>
      </c>
    </row>
    <row r="15" ht="120" spans="1:7">
      <c r="A15" s="239" t="s">
        <v>127</v>
      </c>
      <c r="B15" s="146" t="s">
        <v>128</v>
      </c>
      <c r="C15" s="247" t="s">
        <v>126</v>
      </c>
      <c r="D15" s="146">
        <v>2</v>
      </c>
      <c r="E15" s="146" t="s">
        <v>76</v>
      </c>
      <c r="F15" s="244">
        <v>94000</v>
      </c>
      <c r="G15" s="242">
        <f t="shared" si="1"/>
        <v>188000</v>
      </c>
    </row>
    <row r="16" ht="144" spans="1:7">
      <c r="A16" s="239" t="s">
        <v>129</v>
      </c>
      <c r="B16" s="146" t="s">
        <v>130</v>
      </c>
      <c r="C16" s="247" t="s">
        <v>131</v>
      </c>
      <c r="D16" s="146">
        <v>2</v>
      </c>
      <c r="E16" s="146" t="s">
        <v>76</v>
      </c>
      <c r="F16" s="244">
        <v>18500</v>
      </c>
      <c r="G16" s="242">
        <f>D16*F16</f>
        <v>37000</v>
      </c>
    </row>
    <row r="17" ht="120" spans="1:7">
      <c r="A17" s="239" t="s">
        <v>132</v>
      </c>
      <c r="B17" s="245" t="s">
        <v>133</v>
      </c>
      <c r="C17" s="246" t="s">
        <v>134</v>
      </c>
      <c r="D17" s="245">
        <v>2</v>
      </c>
      <c r="E17" s="245" t="s">
        <v>76</v>
      </c>
      <c r="F17" s="244">
        <v>144000</v>
      </c>
      <c r="G17" s="241">
        <f>F17*D17</f>
        <v>288000</v>
      </c>
    </row>
    <row r="18" spans="1:7">
      <c r="A18" s="232" t="s">
        <v>22</v>
      </c>
      <c r="B18" s="201" t="s">
        <v>135</v>
      </c>
      <c r="C18" s="202"/>
      <c r="D18" s="202"/>
      <c r="E18" s="202"/>
      <c r="F18" s="203">
        <v>0</v>
      </c>
      <c r="G18" s="233">
        <f>SUM(G19:G21)</f>
        <v>1106000</v>
      </c>
    </row>
    <row r="19" ht="48" spans="1:7">
      <c r="A19" s="248" t="s">
        <v>136</v>
      </c>
      <c r="B19" s="249" t="s">
        <v>137</v>
      </c>
      <c r="C19" s="250" t="s">
        <v>138</v>
      </c>
      <c r="D19" s="251">
        <v>1</v>
      </c>
      <c r="E19" s="214" t="s">
        <v>63</v>
      </c>
      <c r="F19" s="236">
        <v>335000</v>
      </c>
      <c r="G19" s="236">
        <f t="shared" ref="G19:G21" si="2">F19*D19</f>
        <v>335000</v>
      </c>
    </row>
    <row r="20" ht="24" spans="1:7">
      <c r="A20" s="248" t="s">
        <v>139</v>
      </c>
      <c r="B20" s="249" t="s">
        <v>140</v>
      </c>
      <c r="C20" s="250" t="s">
        <v>141</v>
      </c>
      <c r="D20" s="251">
        <v>1</v>
      </c>
      <c r="E20" s="214" t="s">
        <v>63</v>
      </c>
      <c r="F20" s="236">
        <v>612000</v>
      </c>
      <c r="G20" s="236">
        <f t="shared" si="2"/>
        <v>612000</v>
      </c>
    </row>
    <row r="21" ht="24" spans="1:7">
      <c r="A21" s="248" t="s">
        <v>142</v>
      </c>
      <c r="B21" s="214" t="s">
        <v>143</v>
      </c>
      <c r="C21" s="250" t="s">
        <v>144</v>
      </c>
      <c r="D21" s="251">
        <v>1</v>
      </c>
      <c r="E21" s="214" t="s">
        <v>63</v>
      </c>
      <c r="F21" s="236">
        <v>159000</v>
      </c>
      <c r="G21" s="236">
        <f t="shared" si="2"/>
        <v>159000</v>
      </c>
    </row>
    <row r="22" s="222" customFormat="1" spans="1:7">
      <c r="A22" s="252" t="s">
        <v>145</v>
      </c>
      <c r="B22" s="253" t="s">
        <v>146</v>
      </c>
      <c r="C22" s="254"/>
      <c r="D22" s="254"/>
      <c r="E22" s="254"/>
      <c r="F22" s="255"/>
      <c r="G22" s="256">
        <f>G23</f>
        <v>80000</v>
      </c>
    </row>
    <row r="23" s="222" customFormat="1" ht="24" spans="1:7">
      <c r="A23" s="257" t="s">
        <v>147</v>
      </c>
      <c r="B23" s="258" t="s">
        <v>148</v>
      </c>
      <c r="C23" s="259" t="s">
        <v>149</v>
      </c>
      <c r="D23" s="260">
        <v>1</v>
      </c>
      <c r="E23" s="258" t="s">
        <v>63</v>
      </c>
      <c r="F23" s="261">
        <v>80000</v>
      </c>
      <c r="G23" s="261">
        <f>F23*D23</f>
        <v>80000</v>
      </c>
    </row>
    <row r="24" s="222" customFormat="1" spans="1:7">
      <c r="A24" s="252" t="s">
        <v>150</v>
      </c>
      <c r="B24" s="253" t="s">
        <v>151</v>
      </c>
      <c r="C24" s="254"/>
      <c r="D24" s="254"/>
      <c r="E24" s="254"/>
      <c r="F24" s="255"/>
      <c r="G24" s="256">
        <f>G25</f>
        <v>600000</v>
      </c>
    </row>
    <row r="25" s="222" customFormat="1" ht="36" spans="1:7">
      <c r="A25" s="257" t="s">
        <v>152</v>
      </c>
      <c r="B25" s="258" t="s">
        <v>151</v>
      </c>
      <c r="C25" s="262" t="s">
        <v>153</v>
      </c>
      <c r="D25" s="263">
        <v>1</v>
      </c>
      <c r="E25" s="258" t="s">
        <v>63</v>
      </c>
      <c r="F25" s="264">
        <v>600000</v>
      </c>
      <c r="G25" s="264">
        <f>F25*D25</f>
        <v>600000</v>
      </c>
    </row>
    <row r="26" s="222" customFormat="1" ht="36" spans="1:7">
      <c r="A26" s="257" t="s">
        <v>154</v>
      </c>
      <c r="B26" s="258"/>
      <c r="C26" s="259" t="s">
        <v>155</v>
      </c>
      <c r="D26" s="263">
        <v>1</v>
      </c>
      <c r="E26" s="258" t="s">
        <v>63</v>
      </c>
      <c r="F26" s="265"/>
      <c r="G26" s="265"/>
    </row>
    <row r="27" s="222" customFormat="1" ht="24" spans="1:7">
      <c r="A27" s="257" t="s">
        <v>156</v>
      </c>
      <c r="B27" s="258"/>
      <c r="C27" s="259" t="s">
        <v>157</v>
      </c>
      <c r="D27" s="263">
        <v>1</v>
      </c>
      <c r="E27" s="258" t="s">
        <v>63</v>
      </c>
      <c r="F27" s="266"/>
      <c r="G27" s="266"/>
    </row>
    <row r="28" spans="1:7">
      <c r="A28" s="267" t="s">
        <v>99</v>
      </c>
      <c r="B28" s="268"/>
      <c r="C28" s="268"/>
      <c r="D28" s="268"/>
      <c r="E28" s="268"/>
      <c r="F28" s="269"/>
      <c r="G28" s="270">
        <f>G5+G7+G18+G22+G24+G11</f>
        <v>9478000</v>
      </c>
    </row>
  </sheetData>
  <mergeCells count="12">
    <mergeCell ref="A1:G1"/>
    <mergeCell ref="B2:G2"/>
    <mergeCell ref="B4:F4"/>
    <mergeCell ref="B5:F5"/>
    <mergeCell ref="B7:F7"/>
    <mergeCell ref="B18:F18"/>
    <mergeCell ref="B22:F22"/>
    <mergeCell ref="B24:F24"/>
    <mergeCell ref="A28:F28"/>
    <mergeCell ref="B25:B27"/>
    <mergeCell ref="F25:F27"/>
    <mergeCell ref="G25:G27"/>
  </mergeCells>
  <conditionalFormatting sqref="B4">
    <cfRule type="expression" dxfId="0" priority="13">
      <formula>#REF!="III期"</formula>
    </cfRule>
    <cfRule type="expression" dxfId="1" priority="14">
      <formula>#REF!="II期"</formula>
    </cfRule>
    <cfRule type="expression" dxfId="2" priority="15">
      <formula>#REF!="I期"</formula>
    </cfRule>
  </conditionalFormatting>
  <conditionalFormatting sqref="B5">
    <cfRule type="expression" dxfId="0" priority="10">
      <formula>#REF!="III期"</formula>
    </cfRule>
    <cfRule type="expression" dxfId="1" priority="11">
      <formula>#REF!="II期"</formula>
    </cfRule>
    <cfRule type="expression" dxfId="2" priority="12">
      <formula>#REF!="I期"</formula>
    </cfRule>
  </conditionalFormatting>
  <conditionalFormatting sqref="B12:E12">
    <cfRule type="expression" dxfId="0" priority="4">
      <formula>#REF!="III期"</formula>
    </cfRule>
    <cfRule type="expression" dxfId="1" priority="5">
      <formula>#REF!="II期"</formula>
    </cfRule>
    <cfRule type="expression" dxfId="2" priority="6">
      <formula>#REF!="I期"</formula>
    </cfRule>
  </conditionalFormatting>
  <conditionalFormatting sqref="C8:C11">
    <cfRule type="expression" dxfId="0" priority="7">
      <formula>#REF!="III期"</formula>
    </cfRule>
    <cfRule type="expression" dxfId="1" priority="8">
      <formula>#REF!="II期"</formula>
    </cfRule>
    <cfRule type="expression" dxfId="2" priority="9">
      <formula>#REF!="I期"</formula>
    </cfRule>
  </conditionalFormatting>
  <conditionalFormatting sqref="B14:E17">
    <cfRule type="expression" dxfId="0" priority="1">
      <formula>#REF!="III期"</formula>
    </cfRule>
    <cfRule type="expression" dxfId="1" priority="2">
      <formula>#REF!="II期"</formula>
    </cfRule>
    <cfRule type="expression" dxfId="2" priority="3">
      <formula>#REF!="I期"</formula>
    </cfRule>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2"/>
  <sheetViews>
    <sheetView view="pageBreakPreview" zoomScale="80" zoomScaleNormal="100" workbookViewId="0">
      <selection activeCell="D29" sqref="D29:D39"/>
    </sheetView>
  </sheetViews>
  <sheetFormatPr defaultColWidth="9" defaultRowHeight="14.25"/>
  <cols>
    <col min="1" max="1" width="5.66666666666667" style="119" customWidth="1"/>
    <col min="2" max="2" width="22.3333333333333" style="120" customWidth="1"/>
    <col min="3" max="3" width="31.1083333333333" style="121" customWidth="1"/>
    <col min="4" max="4" width="5.66666666666667" style="120" customWidth="1"/>
    <col min="5" max="5" width="5.66666666666667" style="122" customWidth="1"/>
    <col min="6" max="6" width="13.1083333333333" style="123" customWidth="1"/>
    <col min="7" max="7" width="20.3333333333333" style="123" customWidth="1"/>
    <col min="8" max="8" width="23.6666666666667" style="122" customWidth="1"/>
    <col min="9" max="9" width="21.1083333333333" style="122" customWidth="1"/>
    <col min="10" max="16384" width="9" style="122"/>
  </cols>
  <sheetData>
    <row r="1" s="118" customFormat="1" ht="22.95" customHeight="1" spans="1:8">
      <c r="A1" s="124" t="s">
        <v>158</v>
      </c>
      <c r="B1" s="124"/>
      <c r="C1" s="124"/>
      <c r="D1" s="124"/>
      <c r="E1" s="124"/>
      <c r="F1" s="124"/>
      <c r="G1" s="124"/>
      <c r="H1" s="124"/>
    </row>
    <row r="2" ht="22.95" customHeight="1" spans="1:8">
      <c r="A2" s="125" t="s">
        <v>159</v>
      </c>
      <c r="B2" s="126" t="s">
        <v>160</v>
      </c>
      <c r="C2" s="126"/>
      <c r="D2" s="126"/>
      <c r="E2" s="126"/>
      <c r="F2" s="126"/>
      <c r="G2" s="126"/>
      <c r="H2" s="126"/>
    </row>
    <row r="3" ht="22.95" customHeight="1" spans="1:8">
      <c r="A3" s="127" t="s">
        <v>1</v>
      </c>
      <c r="B3" s="127" t="s">
        <v>2</v>
      </c>
      <c r="C3" s="127" t="s">
        <v>3</v>
      </c>
      <c r="D3" s="127" t="s">
        <v>4</v>
      </c>
      <c r="E3" s="127" t="s">
        <v>5</v>
      </c>
      <c r="F3" s="128" t="s">
        <v>6</v>
      </c>
      <c r="G3" s="128" t="s">
        <v>7</v>
      </c>
      <c r="H3" s="127" t="s">
        <v>30</v>
      </c>
    </row>
    <row r="4" ht="22.95" customHeight="1" spans="1:8">
      <c r="A4" s="129" t="s">
        <v>8</v>
      </c>
      <c r="B4" s="130" t="s">
        <v>161</v>
      </c>
      <c r="C4" s="131"/>
      <c r="D4" s="131"/>
      <c r="E4" s="131"/>
      <c r="F4" s="132"/>
      <c r="G4" s="133">
        <f>G5+G95</f>
        <v>5740400</v>
      </c>
      <c r="H4" s="134"/>
    </row>
    <row r="5" ht="22.95" customHeight="1" spans="1:8">
      <c r="A5" s="129" t="s">
        <v>10</v>
      </c>
      <c r="B5" s="135" t="s">
        <v>162</v>
      </c>
      <c r="C5" s="136"/>
      <c r="D5" s="136"/>
      <c r="E5" s="136"/>
      <c r="F5" s="137"/>
      <c r="G5" s="138">
        <f>SUM(G6:G94)</f>
        <v>5394400</v>
      </c>
      <c r="H5" s="139"/>
    </row>
    <row r="6" ht="22.95" customHeight="1" spans="1:9">
      <c r="A6" s="140">
        <v>1.1</v>
      </c>
      <c r="B6" s="141" t="s">
        <v>163</v>
      </c>
      <c r="C6" s="142" t="s">
        <v>164</v>
      </c>
      <c r="D6" s="140">
        <v>2</v>
      </c>
      <c r="E6" s="140" t="s">
        <v>76</v>
      </c>
      <c r="F6" s="143">
        <v>500000</v>
      </c>
      <c r="G6" s="144">
        <f t="shared" ref="G6:G14" si="0">F6*D6</f>
        <v>1000000</v>
      </c>
      <c r="H6" s="145" t="s">
        <v>165</v>
      </c>
      <c r="I6" s="122" t="s">
        <v>166</v>
      </c>
    </row>
    <row r="7" ht="22.95" customHeight="1" spans="1:9">
      <c r="A7" s="140">
        <v>1.2</v>
      </c>
      <c r="B7" s="146" t="s">
        <v>167</v>
      </c>
      <c r="C7" s="142" t="s">
        <v>168</v>
      </c>
      <c r="D7" s="140">
        <v>2</v>
      </c>
      <c r="E7" s="140" t="s">
        <v>76</v>
      </c>
      <c r="F7" s="143">
        <v>18200</v>
      </c>
      <c r="G7" s="144">
        <f>D7*F7</f>
        <v>36400</v>
      </c>
      <c r="H7" s="145"/>
      <c r="I7" s="122" t="s">
        <v>169</v>
      </c>
    </row>
    <row r="8" ht="22.95" customHeight="1" spans="1:9">
      <c r="A8" s="140">
        <v>1.3</v>
      </c>
      <c r="B8" s="140" t="s">
        <v>170</v>
      </c>
      <c r="C8" s="147" t="s">
        <v>171</v>
      </c>
      <c r="D8" s="140">
        <v>1</v>
      </c>
      <c r="E8" s="140" t="s">
        <v>76</v>
      </c>
      <c r="F8" s="143">
        <v>196000</v>
      </c>
      <c r="G8" s="148">
        <f t="shared" si="0"/>
        <v>196000</v>
      </c>
      <c r="H8" s="145"/>
      <c r="I8" s="122" t="s">
        <v>172</v>
      </c>
    </row>
    <row r="9" ht="22.95" customHeight="1" spans="1:9">
      <c r="A9" s="140">
        <v>1.4</v>
      </c>
      <c r="B9" s="140" t="s">
        <v>173</v>
      </c>
      <c r="C9" s="147" t="s">
        <v>174</v>
      </c>
      <c r="D9" s="140">
        <v>1</v>
      </c>
      <c r="E9" s="140" t="s">
        <v>76</v>
      </c>
      <c r="F9" s="143">
        <v>60000</v>
      </c>
      <c r="G9" s="149">
        <f t="shared" si="0"/>
        <v>60000</v>
      </c>
      <c r="H9" s="145"/>
      <c r="I9" s="122" t="s">
        <v>175</v>
      </c>
    </row>
    <row r="10" ht="22.95" customHeight="1" spans="1:9">
      <c r="A10" s="140">
        <v>1.5</v>
      </c>
      <c r="B10" s="150" t="s">
        <v>176</v>
      </c>
      <c r="C10" s="151" t="s">
        <v>177</v>
      </c>
      <c r="D10" s="150">
        <v>1</v>
      </c>
      <c r="E10" s="150" t="s">
        <v>76</v>
      </c>
      <c r="F10" s="152">
        <v>270000</v>
      </c>
      <c r="G10" s="153">
        <f t="shared" si="0"/>
        <v>270000</v>
      </c>
      <c r="H10" s="154"/>
      <c r="I10" s="122" t="s">
        <v>178</v>
      </c>
    </row>
    <row r="11" ht="22.95" customHeight="1" spans="1:9">
      <c r="A11" s="140">
        <v>1.6</v>
      </c>
      <c r="B11" s="155" t="s">
        <v>179</v>
      </c>
      <c r="C11" s="156" t="s">
        <v>180</v>
      </c>
      <c r="D11" s="155">
        <v>2</v>
      </c>
      <c r="E11" s="155" t="s">
        <v>76</v>
      </c>
      <c r="F11" s="157">
        <v>578000</v>
      </c>
      <c r="G11" s="157">
        <f t="shared" si="0"/>
        <v>1156000</v>
      </c>
      <c r="H11" s="158"/>
      <c r="I11" s="122" t="s">
        <v>181</v>
      </c>
    </row>
    <row r="12" ht="22.95" customHeight="1" spans="1:9">
      <c r="A12" s="140">
        <v>1.7</v>
      </c>
      <c r="B12" s="159" t="s">
        <v>182</v>
      </c>
      <c r="C12" s="160" t="s">
        <v>183</v>
      </c>
      <c r="D12" s="159">
        <v>1</v>
      </c>
      <c r="E12" s="159" t="s">
        <v>76</v>
      </c>
      <c r="F12" s="161">
        <v>120000</v>
      </c>
      <c r="G12" s="162">
        <f t="shared" si="0"/>
        <v>120000</v>
      </c>
      <c r="H12" s="163"/>
      <c r="I12" s="122" t="s">
        <v>184</v>
      </c>
    </row>
    <row r="13" ht="22.95" customHeight="1" spans="1:9">
      <c r="A13" s="140">
        <v>1.8</v>
      </c>
      <c r="B13" s="140" t="s">
        <v>185</v>
      </c>
      <c r="C13" s="147" t="s">
        <v>186</v>
      </c>
      <c r="D13" s="140">
        <v>2</v>
      </c>
      <c r="E13" s="140" t="s">
        <v>76</v>
      </c>
      <c r="F13" s="143">
        <v>200000</v>
      </c>
      <c r="G13" s="149">
        <f t="shared" si="0"/>
        <v>400000</v>
      </c>
      <c r="H13" s="164"/>
      <c r="I13" s="185" t="s">
        <v>187</v>
      </c>
    </row>
    <row r="14" ht="22.95" customHeight="1" spans="1:8">
      <c r="A14" s="165" t="s">
        <v>188</v>
      </c>
      <c r="B14" s="166" t="s">
        <v>189</v>
      </c>
      <c r="C14" s="167" t="s">
        <v>190</v>
      </c>
      <c r="D14" s="166">
        <v>2</v>
      </c>
      <c r="E14" s="166" t="s">
        <v>76</v>
      </c>
      <c r="F14" s="168">
        <v>160000</v>
      </c>
      <c r="G14" s="169">
        <f t="shared" si="0"/>
        <v>320000</v>
      </c>
      <c r="H14" s="170"/>
    </row>
    <row r="15" ht="22.95" customHeight="1" spans="1:8">
      <c r="A15" s="171">
        <v>1.11</v>
      </c>
      <c r="B15" s="171" t="s">
        <v>191</v>
      </c>
      <c r="C15" s="172" t="s">
        <v>192</v>
      </c>
      <c r="D15" s="173">
        <v>770</v>
      </c>
      <c r="E15" s="173" t="s">
        <v>193</v>
      </c>
      <c r="F15" s="174">
        <v>200</v>
      </c>
      <c r="G15" s="174">
        <f>D15*F15</f>
        <v>154000</v>
      </c>
      <c r="H15" s="175" t="s">
        <v>194</v>
      </c>
    </row>
    <row r="16" ht="22.95" customHeight="1" spans="1:8">
      <c r="A16" s="171"/>
      <c r="B16" s="171"/>
      <c r="C16" s="176" t="s">
        <v>195</v>
      </c>
      <c r="D16" s="177"/>
      <c r="E16" s="177"/>
      <c r="F16" s="178"/>
      <c r="G16" s="178"/>
      <c r="H16" s="179"/>
    </row>
    <row r="17" ht="22.95" customHeight="1" spans="1:8">
      <c r="A17" s="171"/>
      <c r="B17" s="171"/>
      <c r="C17" s="176" t="s">
        <v>196</v>
      </c>
      <c r="D17" s="177"/>
      <c r="E17" s="177"/>
      <c r="F17" s="178"/>
      <c r="G17" s="178"/>
      <c r="H17" s="179"/>
    </row>
    <row r="18" ht="22.95" customHeight="1" spans="1:8">
      <c r="A18" s="171"/>
      <c r="B18" s="171"/>
      <c r="C18" s="176" t="s">
        <v>197</v>
      </c>
      <c r="D18" s="177"/>
      <c r="E18" s="177"/>
      <c r="F18" s="178"/>
      <c r="G18" s="178"/>
      <c r="H18" s="179"/>
    </row>
    <row r="19" ht="22.95" customHeight="1" spans="1:8">
      <c r="A19" s="171"/>
      <c r="B19" s="171"/>
      <c r="C19" s="176" t="s">
        <v>198</v>
      </c>
      <c r="D19" s="177"/>
      <c r="E19" s="177"/>
      <c r="F19" s="178"/>
      <c r="G19" s="178"/>
      <c r="H19" s="179"/>
    </row>
    <row r="20" ht="22.95" customHeight="1" spans="1:8">
      <c r="A20" s="171"/>
      <c r="B20" s="171"/>
      <c r="C20" s="176" t="s">
        <v>199</v>
      </c>
      <c r="D20" s="177"/>
      <c r="E20" s="177"/>
      <c r="F20" s="178"/>
      <c r="G20" s="178"/>
      <c r="H20" s="179"/>
    </row>
    <row r="21" ht="22.95" customHeight="1" spans="1:8">
      <c r="A21" s="171"/>
      <c r="B21" s="171"/>
      <c r="C21" s="176" t="s">
        <v>200</v>
      </c>
      <c r="D21" s="177"/>
      <c r="E21" s="177"/>
      <c r="F21" s="178"/>
      <c r="G21" s="178"/>
      <c r="H21" s="179"/>
    </row>
    <row r="22" ht="22.95" customHeight="1" spans="1:8">
      <c r="A22" s="171"/>
      <c r="B22" s="171"/>
      <c r="C22" s="176" t="s">
        <v>201</v>
      </c>
      <c r="D22" s="177"/>
      <c r="E22" s="177"/>
      <c r="F22" s="178"/>
      <c r="G22" s="178"/>
      <c r="H22" s="179"/>
    </row>
    <row r="23" ht="22.95" customHeight="1" spans="1:8">
      <c r="A23" s="171"/>
      <c r="B23" s="171"/>
      <c r="C23" s="176" t="s">
        <v>202</v>
      </c>
      <c r="D23" s="180"/>
      <c r="E23" s="180"/>
      <c r="F23" s="181"/>
      <c r="G23" s="181"/>
      <c r="H23" s="179"/>
    </row>
    <row r="24" ht="22.95" customHeight="1" spans="1:8">
      <c r="A24" s="171"/>
      <c r="B24" s="171"/>
      <c r="C24" s="172" t="s">
        <v>203</v>
      </c>
      <c r="D24" s="173">
        <v>300</v>
      </c>
      <c r="E24" s="173" t="s">
        <v>193</v>
      </c>
      <c r="F24" s="174">
        <v>100</v>
      </c>
      <c r="G24" s="174">
        <f>D24*F24</f>
        <v>30000</v>
      </c>
      <c r="H24" s="179"/>
    </row>
    <row r="25" ht="22.95" customHeight="1" spans="1:8">
      <c r="A25" s="171"/>
      <c r="B25" s="171"/>
      <c r="C25" s="176" t="s">
        <v>204</v>
      </c>
      <c r="D25" s="177"/>
      <c r="E25" s="177"/>
      <c r="F25" s="178"/>
      <c r="G25" s="178"/>
      <c r="H25" s="179"/>
    </row>
    <row r="26" ht="22.95" customHeight="1" spans="1:8">
      <c r="A26" s="171"/>
      <c r="B26" s="171"/>
      <c r="C26" s="176" t="s">
        <v>205</v>
      </c>
      <c r="D26" s="177"/>
      <c r="E26" s="177"/>
      <c r="F26" s="178"/>
      <c r="G26" s="178"/>
      <c r="H26" s="179"/>
    </row>
    <row r="27" ht="22.95" customHeight="1" spans="1:8">
      <c r="A27" s="171"/>
      <c r="B27" s="171"/>
      <c r="C27" s="176" t="s">
        <v>201</v>
      </c>
      <c r="D27" s="177"/>
      <c r="E27" s="177"/>
      <c r="F27" s="178"/>
      <c r="G27" s="178"/>
      <c r="H27" s="179"/>
    </row>
    <row r="28" ht="22.95" customHeight="1" spans="1:8">
      <c r="A28" s="171"/>
      <c r="B28" s="171"/>
      <c r="C28" s="176" t="s">
        <v>206</v>
      </c>
      <c r="D28" s="180"/>
      <c r="E28" s="180"/>
      <c r="F28" s="181"/>
      <c r="G28" s="181"/>
      <c r="H28" s="179"/>
    </row>
    <row r="29" ht="22.95" customHeight="1" spans="1:8">
      <c r="A29" s="171"/>
      <c r="B29" s="171"/>
      <c r="C29" s="172" t="s">
        <v>207</v>
      </c>
      <c r="D29" s="173">
        <v>230</v>
      </c>
      <c r="E29" s="173" t="s">
        <v>193</v>
      </c>
      <c r="F29" s="174">
        <v>400</v>
      </c>
      <c r="G29" s="174">
        <f>D29*F29</f>
        <v>92000</v>
      </c>
      <c r="H29" s="179"/>
    </row>
    <row r="30" ht="22.95" customHeight="1" spans="1:8">
      <c r="A30" s="171"/>
      <c r="B30" s="171"/>
      <c r="C30" s="176" t="s">
        <v>204</v>
      </c>
      <c r="D30" s="177"/>
      <c r="E30" s="177"/>
      <c r="F30" s="178"/>
      <c r="G30" s="178"/>
      <c r="H30" s="179"/>
    </row>
    <row r="31" ht="22.95" customHeight="1" spans="1:8">
      <c r="A31" s="171"/>
      <c r="B31" s="171"/>
      <c r="C31" s="176" t="s">
        <v>208</v>
      </c>
      <c r="D31" s="177"/>
      <c r="E31" s="177"/>
      <c r="F31" s="178"/>
      <c r="G31" s="178"/>
      <c r="H31" s="179"/>
    </row>
    <row r="32" ht="22.95" customHeight="1" spans="1:8">
      <c r="A32" s="171"/>
      <c r="B32" s="171"/>
      <c r="C32" s="176" t="s">
        <v>196</v>
      </c>
      <c r="D32" s="177"/>
      <c r="E32" s="177"/>
      <c r="F32" s="178"/>
      <c r="G32" s="178"/>
      <c r="H32" s="179"/>
    </row>
    <row r="33" ht="22.95" customHeight="1" spans="1:8">
      <c r="A33" s="171"/>
      <c r="B33" s="171"/>
      <c r="C33" s="176" t="s">
        <v>197</v>
      </c>
      <c r="D33" s="177"/>
      <c r="E33" s="177"/>
      <c r="F33" s="178"/>
      <c r="G33" s="178"/>
      <c r="H33" s="179"/>
    </row>
    <row r="34" ht="22.95" customHeight="1" spans="1:8">
      <c r="A34" s="171"/>
      <c r="B34" s="171"/>
      <c r="C34" s="176" t="s">
        <v>198</v>
      </c>
      <c r="D34" s="177"/>
      <c r="E34" s="177"/>
      <c r="F34" s="178"/>
      <c r="G34" s="178"/>
      <c r="H34" s="179"/>
    </row>
    <row r="35" ht="22.95" customHeight="1" spans="1:8">
      <c r="A35" s="171"/>
      <c r="B35" s="171"/>
      <c r="C35" s="176" t="s">
        <v>199</v>
      </c>
      <c r="D35" s="177"/>
      <c r="E35" s="177"/>
      <c r="F35" s="178"/>
      <c r="G35" s="178"/>
      <c r="H35" s="179"/>
    </row>
    <row r="36" ht="22.95" customHeight="1" spans="1:8">
      <c r="A36" s="171"/>
      <c r="B36" s="171"/>
      <c r="C36" s="176" t="s">
        <v>209</v>
      </c>
      <c r="D36" s="177"/>
      <c r="E36" s="177"/>
      <c r="F36" s="178"/>
      <c r="G36" s="178"/>
      <c r="H36" s="179"/>
    </row>
    <row r="37" ht="22.95" customHeight="1" spans="1:8">
      <c r="A37" s="171"/>
      <c r="B37" s="171"/>
      <c r="C37" s="176" t="s">
        <v>210</v>
      </c>
      <c r="D37" s="177"/>
      <c r="E37" s="177"/>
      <c r="F37" s="178"/>
      <c r="G37" s="178"/>
      <c r="H37" s="179"/>
    </row>
    <row r="38" ht="22.95" customHeight="1" spans="1:8">
      <c r="A38" s="171"/>
      <c r="B38" s="171"/>
      <c r="C38" s="176" t="s">
        <v>201</v>
      </c>
      <c r="D38" s="177"/>
      <c r="E38" s="177"/>
      <c r="F38" s="178"/>
      <c r="G38" s="178"/>
      <c r="H38" s="179"/>
    </row>
    <row r="39" ht="22.95" customHeight="1" spans="1:8">
      <c r="A39" s="171"/>
      <c r="B39" s="171"/>
      <c r="C39" s="176" t="s">
        <v>211</v>
      </c>
      <c r="D39" s="180"/>
      <c r="E39" s="180"/>
      <c r="F39" s="181"/>
      <c r="G39" s="181"/>
      <c r="H39" s="179"/>
    </row>
    <row r="40" ht="22.95" customHeight="1" spans="1:8">
      <c r="A40" s="171"/>
      <c r="B40" s="171"/>
      <c r="C40" s="172" t="s">
        <v>212</v>
      </c>
      <c r="D40" s="173">
        <v>80</v>
      </c>
      <c r="E40" s="173" t="s">
        <v>193</v>
      </c>
      <c r="F40" s="174">
        <v>650</v>
      </c>
      <c r="G40" s="174">
        <f>D40*F40</f>
        <v>52000</v>
      </c>
      <c r="H40" s="179"/>
    </row>
    <row r="41" ht="22.95" customHeight="1" spans="1:8">
      <c r="A41" s="171"/>
      <c r="B41" s="171"/>
      <c r="C41" s="176" t="s">
        <v>213</v>
      </c>
      <c r="D41" s="177"/>
      <c r="E41" s="177"/>
      <c r="F41" s="178"/>
      <c r="G41" s="178"/>
      <c r="H41" s="179"/>
    </row>
    <row r="42" ht="22.95" customHeight="1" spans="1:8">
      <c r="A42" s="171"/>
      <c r="B42" s="171"/>
      <c r="C42" s="176" t="s">
        <v>214</v>
      </c>
      <c r="D42" s="177"/>
      <c r="E42" s="177"/>
      <c r="F42" s="178"/>
      <c r="G42" s="178"/>
      <c r="H42" s="179"/>
    </row>
    <row r="43" ht="22.95" customHeight="1" spans="1:8">
      <c r="A43" s="171"/>
      <c r="B43" s="171"/>
      <c r="C43" s="176" t="s">
        <v>215</v>
      </c>
      <c r="D43" s="177"/>
      <c r="E43" s="177"/>
      <c r="F43" s="178"/>
      <c r="G43" s="178"/>
      <c r="H43" s="179"/>
    </row>
    <row r="44" ht="22.95" customHeight="1" spans="1:8">
      <c r="A44" s="171"/>
      <c r="B44" s="171"/>
      <c r="C44" s="176" t="s">
        <v>216</v>
      </c>
      <c r="D44" s="180"/>
      <c r="E44" s="180"/>
      <c r="F44" s="181"/>
      <c r="G44" s="181"/>
      <c r="H44" s="179"/>
    </row>
    <row r="45" ht="22.95" customHeight="1" spans="1:8">
      <c r="A45" s="171"/>
      <c r="B45" s="171"/>
      <c r="C45" s="172" t="s">
        <v>217</v>
      </c>
      <c r="D45" s="173">
        <v>30</v>
      </c>
      <c r="E45" s="173" t="s">
        <v>193</v>
      </c>
      <c r="F45" s="174">
        <v>3000</v>
      </c>
      <c r="G45" s="174">
        <f>D45*F45</f>
        <v>90000</v>
      </c>
      <c r="H45" s="179"/>
    </row>
    <row r="46" ht="22.95" customHeight="1" spans="1:8">
      <c r="A46" s="171"/>
      <c r="B46" s="171"/>
      <c r="C46" s="176" t="s">
        <v>218</v>
      </c>
      <c r="D46" s="177"/>
      <c r="E46" s="177"/>
      <c r="F46" s="178"/>
      <c r="G46" s="178"/>
      <c r="H46" s="179"/>
    </row>
    <row r="47" ht="22.95" customHeight="1" spans="1:8">
      <c r="A47" s="171"/>
      <c r="B47" s="171"/>
      <c r="C47" s="176" t="s">
        <v>211</v>
      </c>
      <c r="D47" s="180"/>
      <c r="E47" s="180"/>
      <c r="F47" s="181"/>
      <c r="G47" s="181"/>
      <c r="H47" s="182"/>
    </row>
    <row r="48" ht="22.95" customHeight="1" spans="1:8">
      <c r="A48" s="171">
        <v>1.12</v>
      </c>
      <c r="B48" s="171" t="s">
        <v>219</v>
      </c>
      <c r="C48" s="176" t="s">
        <v>220</v>
      </c>
      <c r="D48" s="173">
        <v>2</v>
      </c>
      <c r="E48" s="173" t="s">
        <v>76</v>
      </c>
      <c r="F48" s="174">
        <v>215000</v>
      </c>
      <c r="G48" s="174">
        <f>D48*F48</f>
        <v>430000</v>
      </c>
      <c r="H48" s="183" t="s">
        <v>194</v>
      </c>
    </row>
    <row r="49" ht="22.95" customHeight="1" spans="1:8">
      <c r="A49" s="171"/>
      <c r="B49" s="171"/>
      <c r="C49" s="176" t="s">
        <v>221</v>
      </c>
      <c r="D49" s="177"/>
      <c r="E49" s="177"/>
      <c r="F49" s="178"/>
      <c r="G49" s="178"/>
      <c r="H49" s="184"/>
    </row>
    <row r="50" ht="22.95" customHeight="1" spans="1:8">
      <c r="A50" s="171"/>
      <c r="B50" s="171"/>
      <c r="C50" s="176" t="s">
        <v>222</v>
      </c>
      <c r="D50" s="177"/>
      <c r="E50" s="177"/>
      <c r="F50" s="178"/>
      <c r="G50" s="178"/>
      <c r="H50" s="184"/>
    </row>
    <row r="51" ht="22.95" customHeight="1" spans="1:8">
      <c r="A51" s="171"/>
      <c r="B51" s="171"/>
      <c r="C51" s="176" t="s">
        <v>223</v>
      </c>
      <c r="D51" s="177"/>
      <c r="E51" s="177"/>
      <c r="F51" s="178"/>
      <c r="G51" s="178"/>
      <c r="H51" s="184"/>
    </row>
    <row r="52" ht="22.95" customHeight="1" spans="1:8">
      <c r="A52" s="171"/>
      <c r="B52" s="171"/>
      <c r="C52" s="176" t="s">
        <v>224</v>
      </c>
      <c r="D52" s="177"/>
      <c r="E52" s="177"/>
      <c r="F52" s="178"/>
      <c r="G52" s="178"/>
      <c r="H52" s="184"/>
    </row>
    <row r="53" ht="22.95" customHeight="1" spans="1:8">
      <c r="A53" s="171"/>
      <c r="B53" s="171"/>
      <c r="C53" s="176" t="s">
        <v>225</v>
      </c>
      <c r="D53" s="177"/>
      <c r="E53" s="177"/>
      <c r="F53" s="178"/>
      <c r="G53" s="178"/>
      <c r="H53" s="184"/>
    </row>
    <row r="54" ht="22.95" customHeight="1" spans="1:8">
      <c r="A54" s="171"/>
      <c r="B54" s="171"/>
      <c r="C54" s="176" t="s">
        <v>226</v>
      </c>
      <c r="D54" s="177"/>
      <c r="E54" s="177"/>
      <c r="F54" s="178"/>
      <c r="G54" s="178"/>
      <c r="H54" s="184"/>
    </row>
    <row r="55" ht="22.95" customHeight="1" spans="1:8">
      <c r="A55" s="171"/>
      <c r="B55" s="171"/>
      <c r="C55" s="176" t="s">
        <v>227</v>
      </c>
      <c r="D55" s="177"/>
      <c r="E55" s="177"/>
      <c r="F55" s="178"/>
      <c r="G55" s="178"/>
      <c r="H55" s="184"/>
    </row>
    <row r="56" ht="22.95" customHeight="1" spans="1:8">
      <c r="A56" s="171"/>
      <c r="B56" s="171"/>
      <c r="C56" s="176" t="s">
        <v>228</v>
      </c>
      <c r="D56" s="180"/>
      <c r="E56" s="180"/>
      <c r="F56" s="181"/>
      <c r="G56" s="181"/>
      <c r="H56" s="184"/>
    </row>
    <row r="57" ht="22.95" customHeight="1" spans="1:8">
      <c r="A57" s="171"/>
      <c r="B57" s="171"/>
      <c r="C57" s="176" t="s">
        <v>229</v>
      </c>
      <c r="D57" s="173">
        <v>2</v>
      </c>
      <c r="E57" s="173" t="s">
        <v>76</v>
      </c>
      <c r="F57" s="174">
        <v>85000</v>
      </c>
      <c r="G57" s="174">
        <f>D57*F57</f>
        <v>170000</v>
      </c>
      <c r="H57" s="184"/>
    </row>
    <row r="58" ht="22.95" customHeight="1" spans="1:8">
      <c r="A58" s="171"/>
      <c r="B58" s="171"/>
      <c r="C58" s="176" t="s">
        <v>230</v>
      </c>
      <c r="D58" s="177"/>
      <c r="E58" s="177"/>
      <c r="F58" s="178"/>
      <c r="G58" s="178"/>
      <c r="H58" s="184"/>
    </row>
    <row r="59" ht="22.95" customHeight="1" spans="1:8">
      <c r="A59" s="171"/>
      <c r="B59" s="171"/>
      <c r="C59" s="176" t="s">
        <v>231</v>
      </c>
      <c r="D59" s="177"/>
      <c r="E59" s="177"/>
      <c r="F59" s="178"/>
      <c r="G59" s="178"/>
      <c r="H59" s="184"/>
    </row>
    <row r="60" ht="22.95" customHeight="1" spans="1:8">
      <c r="A60" s="171"/>
      <c r="B60" s="171"/>
      <c r="C60" s="176" t="s">
        <v>221</v>
      </c>
      <c r="D60" s="177"/>
      <c r="E60" s="177"/>
      <c r="F60" s="178"/>
      <c r="G60" s="178"/>
      <c r="H60" s="184"/>
    </row>
    <row r="61" ht="22.95" customHeight="1" spans="1:8">
      <c r="A61" s="171"/>
      <c r="B61" s="171"/>
      <c r="C61" s="176" t="s">
        <v>232</v>
      </c>
      <c r="D61" s="177"/>
      <c r="E61" s="177"/>
      <c r="F61" s="178"/>
      <c r="G61" s="178"/>
      <c r="H61" s="184"/>
    </row>
    <row r="62" ht="22.95" customHeight="1" spans="1:8">
      <c r="A62" s="171"/>
      <c r="B62" s="171"/>
      <c r="C62" s="176" t="s">
        <v>233</v>
      </c>
      <c r="D62" s="177"/>
      <c r="E62" s="177"/>
      <c r="F62" s="178"/>
      <c r="G62" s="178"/>
      <c r="H62" s="184"/>
    </row>
    <row r="63" ht="22.95" customHeight="1" spans="1:8">
      <c r="A63" s="171"/>
      <c r="B63" s="171"/>
      <c r="C63" s="176" t="s">
        <v>226</v>
      </c>
      <c r="D63" s="177"/>
      <c r="E63" s="177"/>
      <c r="F63" s="178"/>
      <c r="G63" s="178"/>
      <c r="H63" s="184"/>
    </row>
    <row r="64" ht="22.95" customHeight="1" spans="1:8">
      <c r="A64" s="171"/>
      <c r="B64" s="171"/>
      <c r="C64" s="176" t="s">
        <v>234</v>
      </c>
      <c r="D64" s="177"/>
      <c r="E64" s="177"/>
      <c r="F64" s="178"/>
      <c r="G64" s="178"/>
      <c r="H64" s="184"/>
    </row>
    <row r="65" ht="22.95" customHeight="1" spans="1:8">
      <c r="A65" s="171"/>
      <c r="B65" s="171"/>
      <c r="C65" s="176" t="s">
        <v>227</v>
      </c>
      <c r="D65" s="177"/>
      <c r="E65" s="177"/>
      <c r="F65" s="178"/>
      <c r="G65" s="178"/>
      <c r="H65" s="184"/>
    </row>
    <row r="66" ht="22.95" customHeight="1" spans="1:8">
      <c r="A66" s="171"/>
      <c r="B66" s="171"/>
      <c r="C66" s="176" t="s">
        <v>228</v>
      </c>
      <c r="D66" s="180"/>
      <c r="E66" s="180"/>
      <c r="F66" s="181"/>
      <c r="G66" s="181"/>
      <c r="H66" s="186"/>
    </row>
    <row r="67" ht="22.95" customHeight="1" spans="1:8">
      <c r="A67" s="171">
        <v>1.13</v>
      </c>
      <c r="B67" s="187" t="s">
        <v>235</v>
      </c>
      <c r="C67" s="176" t="s">
        <v>236</v>
      </c>
      <c r="D67" s="173">
        <v>1</v>
      </c>
      <c r="E67" s="173" t="s">
        <v>63</v>
      </c>
      <c r="F67" s="174">
        <v>250000</v>
      </c>
      <c r="G67" s="174">
        <f>D67*F67</f>
        <v>250000</v>
      </c>
      <c r="H67" s="188" t="s">
        <v>194</v>
      </c>
    </row>
    <row r="68" ht="22.95" customHeight="1" spans="1:8">
      <c r="A68" s="171"/>
      <c r="B68" s="187"/>
      <c r="C68" s="176" t="s">
        <v>237</v>
      </c>
      <c r="D68" s="177"/>
      <c r="E68" s="177"/>
      <c r="F68" s="178"/>
      <c r="G68" s="178"/>
      <c r="H68" s="189"/>
    </row>
    <row r="69" ht="22.95" customHeight="1" spans="1:8">
      <c r="A69" s="171"/>
      <c r="B69" s="187"/>
      <c r="C69" s="176" t="s">
        <v>238</v>
      </c>
      <c r="D69" s="177"/>
      <c r="E69" s="177"/>
      <c r="F69" s="178"/>
      <c r="G69" s="178"/>
      <c r="H69" s="189"/>
    </row>
    <row r="70" ht="22.95" customHeight="1" spans="1:8">
      <c r="A70" s="171"/>
      <c r="B70" s="187"/>
      <c r="C70" s="176" t="s">
        <v>239</v>
      </c>
      <c r="D70" s="177"/>
      <c r="E70" s="177"/>
      <c r="F70" s="178"/>
      <c r="G70" s="178"/>
      <c r="H70" s="189"/>
    </row>
    <row r="71" ht="22.95" customHeight="1" spans="1:8">
      <c r="A71" s="171"/>
      <c r="B71" s="187"/>
      <c r="C71" s="176" t="s">
        <v>240</v>
      </c>
      <c r="D71" s="177"/>
      <c r="E71" s="177"/>
      <c r="F71" s="178"/>
      <c r="G71" s="178"/>
      <c r="H71" s="189"/>
    </row>
    <row r="72" ht="22.95" customHeight="1" spans="1:8">
      <c r="A72" s="171"/>
      <c r="B72" s="187"/>
      <c r="C72" s="176" t="s">
        <v>241</v>
      </c>
      <c r="D72" s="180"/>
      <c r="E72" s="180"/>
      <c r="F72" s="181"/>
      <c r="G72" s="181"/>
      <c r="H72" s="189"/>
    </row>
    <row r="73" ht="22.95" customHeight="1" spans="1:8">
      <c r="A73" s="171">
        <v>1.14</v>
      </c>
      <c r="B73" s="190" t="s">
        <v>242</v>
      </c>
      <c r="C73" s="176" t="s">
        <v>243</v>
      </c>
      <c r="D73" s="173">
        <v>4</v>
      </c>
      <c r="E73" s="173" t="s">
        <v>63</v>
      </c>
      <c r="F73" s="174">
        <v>25000</v>
      </c>
      <c r="G73" s="174">
        <f>D73*F73</f>
        <v>100000</v>
      </c>
      <c r="H73" s="191" t="s">
        <v>194</v>
      </c>
    </row>
    <row r="74" ht="22.95" customHeight="1" spans="1:8">
      <c r="A74" s="171"/>
      <c r="B74" s="190"/>
      <c r="C74" s="176" t="s">
        <v>244</v>
      </c>
      <c r="D74" s="177"/>
      <c r="E74" s="177"/>
      <c r="F74" s="178"/>
      <c r="G74" s="178"/>
      <c r="H74" s="192"/>
    </row>
    <row r="75" ht="22.95" customHeight="1" spans="1:8">
      <c r="A75" s="171"/>
      <c r="B75" s="190"/>
      <c r="C75" s="172" t="s">
        <v>245</v>
      </c>
      <c r="D75" s="177"/>
      <c r="E75" s="177"/>
      <c r="F75" s="178"/>
      <c r="G75" s="178"/>
      <c r="H75" s="192"/>
    </row>
    <row r="76" ht="22.95" customHeight="1" spans="1:8">
      <c r="A76" s="171"/>
      <c r="B76" s="190"/>
      <c r="C76" s="172" t="s">
        <v>246</v>
      </c>
      <c r="D76" s="177"/>
      <c r="E76" s="177"/>
      <c r="F76" s="178"/>
      <c r="G76" s="178"/>
      <c r="H76" s="192"/>
    </row>
    <row r="77" ht="22.95" customHeight="1" spans="1:8">
      <c r="A77" s="171"/>
      <c r="B77" s="190"/>
      <c r="C77" s="176" t="s">
        <v>247</v>
      </c>
      <c r="D77" s="180"/>
      <c r="E77" s="180"/>
      <c r="F77" s="181"/>
      <c r="G77" s="181"/>
      <c r="H77" s="192"/>
    </row>
    <row r="78" ht="22.95" customHeight="1" spans="1:8">
      <c r="A78" s="171">
        <v>1.15</v>
      </c>
      <c r="B78" s="193" t="s">
        <v>248</v>
      </c>
      <c r="C78" s="176" t="s">
        <v>249</v>
      </c>
      <c r="D78" s="194">
        <v>1</v>
      </c>
      <c r="E78" s="194" t="s">
        <v>76</v>
      </c>
      <c r="F78" s="174">
        <v>300000</v>
      </c>
      <c r="G78" s="174">
        <f>D78*F78</f>
        <v>300000</v>
      </c>
      <c r="H78" s="195"/>
    </row>
    <row r="79" ht="22.95" customHeight="1" spans="1:8">
      <c r="A79" s="171"/>
      <c r="B79" s="193"/>
      <c r="C79" s="176" t="s">
        <v>250</v>
      </c>
      <c r="D79" s="196"/>
      <c r="E79" s="196"/>
      <c r="F79" s="178"/>
      <c r="G79" s="178"/>
      <c r="H79" s="197"/>
    </row>
    <row r="80" ht="22.95" customHeight="1" spans="1:8">
      <c r="A80" s="171"/>
      <c r="B80" s="193"/>
      <c r="C80" s="176" t="s">
        <v>251</v>
      </c>
      <c r="D80" s="196"/>
      <c r="E80" s="196"/>
      <c r="F80" s="178"/>
      <c r="G80" s="178"/>
      <c r="H80" s="197"/>
    </row>
    <row r="81" ht="22.95" customHeight="1" spans="1:8">
      <c r="A81" s="171"/>
      <c r="B81" s="193"/>
      <c r="C81" s="176" t="s">
        <v>252</v>
      </c>
      <c r="D81" s="196"/>
      <c r="E81" s="196"/>
      <c r="F81" s="178"/>
      <c r="G81" s="178"/>
      <c r="H81" s="197"/>
    </row>
    <row r="82" ht="22.95" customHeight="1" spans="1:8">
      <c r="A82" s="171"/>
      <c r="B82" s="193"/>
      <c r="C82" s="176" t="s">
        <v>253</v>
      </c>
      <c r="D82" s="196"/>
      <c r="E82" s="196"/>
      <c r="F82" s="178"/>
      <c r="G82" s="178"/>
      <c r="H82" s="197"/>
    </row>
    <row r="83" ht="22.95" customHeight="1" spans="1:8">
      <c r="A83" s="171"/>
      <c r="B83" s="193"/>
      <c r="C83" s="176" t="s">
        <v>254</v>
      </c>
      <c r="D83" s="196"/>
      <c r="E83" s="196"/>
      <c r="F83" s="178"/>
      <c r="G83" s="178"/>
      <c r="H83" s="197"/>
    </row>
    <row r="84" ht="22.95" customHeight="1" spans="1:8">
      <c r="A84" s="171"/>
      <c r="B84" s="193"/>
      <c r="C84" s="176" t="s">
        <v>255</v>
      </c>
      <c r="D84" s="196"/>
      <c r="E84" s="196"/>
      <c r="F84" s="178"/>
      <c r="G84" s="178"/>
      <c r="H84" s="197"/>
    </row>
    <row r="85" ht="22.95" customHeight="1" spans="1:8">
      <c r="A85" s="171"/>
      <c r="B85" s="193"/>
      <c r="C85" s="176" t="s">
        <v>256</v>
      </c>
      <c r="D85" s="196"/>
      <c r="E85" s="196"/>
      <c r="F85" s="178"/>
      <c r="G85" s="178"/>
      <c r="H85" s="197"/>
    </row>
    <row r="86" ht="22.95" customHeight="1" spans="1:8">
      <c r="A86" s="171"/>
      <c r="B86" s="193"/>
      <c r="C86" s="176" t="s">
        <v>257</v>
      </c>
      <c r="D86" s="196"/>
      <c r="E86" s="196"/>
      <c r="F86" s="178"/>
      <c r="G86" s="178"/>
      <c r="H86" s="197"/>
    </row>
    <row r="87" ht="22.95" customHeight="1" spans="1:8">
      <c r="A87" s="171"/>
      <c r="B87" s="193"/>
      <c r="C87" s="176" t="s">
        <v>258</v>
      </c>
      <c r="D87" s="196"/>
      <c r="E87" s="196"/>
      <c r="F87" s="178"/>
      <c r="G87" s="178"/>
      <c r="H87" s="197"/>
    </row>
    <row r="88" ht="22.95" customHeight="1" spans="1:8">
      <c r="A88" s="171"/>
      <c r="B88" s="193"/>
      <c r="C88" s="176" t="s">
        <v>259</v>
      </c>
      <c r="D88" s="196"/>
      <c r="E88" s="196"/>
      <c r="F88" s="178"/>
      <c r="G88" s="178"/>
      <c r="H88" s="197"/>
    </row>
    <row r="89" ht="22.95" customHeight="1" spans="1:8">
      <c r="A89" s="171"/>
      <c r="B89" s="193"/>
      <c r="C89" s="176" t="s">
        <v>260</v>
      </c>
      <c r="D89" s="196"/>
      <c r="E89" s="196"/>
      <c r="F89" s="178"/>
      <c r="G89" s="178"/>
      <c r="H89" s="197"/>
    </row>
    <row r="90" ht="22.95" customHeight="1" spans="1:8">
      <c r="A90" s="171"/>
      <c r="B90" s="193"/>
      <c r="C90" s="176" t="s">
        <v>261</v>
      </c>
      <c r="D90" s="196"/>
      <c r="E90" s="196"/>
      <c r="F90" s="178"/>
      <c r="G90" s="178"/>
      <c r="H90" s="197"/>
    </row>
    <row r="91" ht="22.95" customHeight="1" spans="1:8">
      <c r="A91" s="171"/>
      <c r="B91" s="193"/>
      <c r="C91" s="176" t="s">
        <v>262</v>
      </c>
      <c r="D91" s="196"/>
      <c r="E91" s="196"/>
      <c r="F91" s="178"/>
      <c r="G91" s="178"/>
      <c r="H91" s="197"/>
    </row>
    <row r="92" ht="22.95" customHeight="1" spans="1:8">
      <c r="A92" s="171"/>
      <c r="B92" s="193"/>
      <c r="C92" s="176" t="s">
        <v>263</v>
      </c>
      <c r="D92" s="196"/>
      <c r="E92" s="196"/>
      <c r="F92" s="178"/>
      <c r="G92" s="178"/>
      <c r="H92" s="197"/>
    </row>
    <row r="93" ht="22.95" customHeight="1" spans="1:8">
      <c r="A93" s="171"/>
      <c r="B93" s="193"/>
      <c r="C93" s="176" t="s">
        <v>264</v>
      </c>
      <c r="D93" s="198"/>
      <c r="E93" s="198"/>
      <c r="F93" s="181"/>
      <c r="G93" s="181"/>
      <c r="H93" s="197"/>
    </row>
    <row r="94" ht="22.95" customHeight="1" spans="1:8">
      <c r="A94" s="171">
        <v>1.16</v>
      </c>
      <c r="B94" s="193" t="s">
        <v>265</v>
      </c>
      <c r="C94" s="176" t="s">
        <v>266</v>
      </c>
      <c r="D94" s="193">
        <v>1</v>
      </c>
      <c r="E94" s="193" t="s">
        <v>63</v>
      </c>
      <c r="F94" s="199">
        <v>168000</v>
      </c>
      <c r="G94" s="199">
        <f t="shared" ref="G94" si="1">F94*D94</f>
        <v>168000</v>
      </c>
      <c r="H94" s="195" t="s">
        <v>267</v>
      </c>
    </row>
    <row r="95" ht="22.95" customHeight="1" spans="1:8">
      <c r="A95" s="200" t="s">
        <v>14</v>
      </c>
      <c r="B95" s="201" t="s">
        <v>268</v>
      </c>
      <c r="C95" s="202"/>
      <c r="D95" s="202"/>
      <c r="E95" s="202"/>
      <c r="F95" s="203"/>
      <c r="G95" s="204">
        <f>SUM(G96:G99)</f>
        <v>346000</v>
      </c>
      <c r="H95" s="205"/>
    </row>
    <row r="96" ht="22.95" customHeight="1" spans="1:9">
      <c r="A96" s="165" t="s">
        <v>269</v>
      </c>
      <c r="B96" s="206" t="s">
        <v>270</v>
      </c>
      <c r="C96" s="147" t="s">
        <v>271</v>
      </c>
      <c r="D96" s="140">
        <v>1</v>
      </c>
      <c r="E96" s="140" t="s">
        <v>63</v>
      </c>
      <c r="F96" s="207">
        <v>86000</v>
      </c>
      <c r="G96" s="208">
        <f>D96*F96</f>
        <v>86000</v>
      </c>
      <c r="H96" s="207"/>
      <c r="I96" s="221"/>
    </row>
    <row r="97" ht="22.95" customHeight="1" spans="1:9">
      <c r="A97" s="165" t="s">
        <v>272</v>
      </c>
      <c r="B97" s="206" t="s">
        <v>273</v>
      </c>
      <c r="C97" s="147" t="s">
        <v>274</v>
      </c>
      <c r="D97" s="140">
        <v>5</v>
      </c>
      <c r="E97" s="140" t="s">
        <v>63</v>
      </c>
      <c r="F97" s="207">
        <v>36000</v>
      </c>
      <c r="G97" s="208">
        <f t="shared" ref="G97:G99" si="2">D97*F97</f>
        <v>180000</v>
      </c>
      <c r="H97" s="207"/>
      <c r="I97" s="221"/>
    </row>
    <row r="98" ht="22.95" customHeight="1" spans="1:9">
      <c r="A98" s="165" t="s">
        <v>109</v>
      </c>
      <c r="B98" s="206" t="s">
        <v>275</v>
      </c>
      <c r="C98" s="147" t="s">
        <v>276</v>
      </c>
      <c r="D98" s="140">
        <v>1</v>
      </c>
      <c r="E98" s="140" t="s">
        <v>63</v>
      </c>
      <c r="F98" s="207">
        <v>48000</v>
      </c>
      <c r="G98" s="208">
        <f t="shared" si="2"/>
        <v>48000</v>
      </c>
      <c r="H98" s="207"/>
      <c r="I98" s="221"/>
    </row>
    <row r="99" ht="22.95" customHeight="1" spans="1:9">
      <c r="A99" s="165" t="s">
        <v>112</v>
      </c>
      <c r="B99" s="206" t="s">
        <v>277</v>
      </c>
      <c r="C99" s="147" t="s">
        <v>278</v>
      </c>
      <c r="D99" s="140">
        <v>1</v>
      </c>
      <c r="E99" s="140" t="s">
        <v>63</v>
      </c>
      <c r="F99" s="207">
        <v>32000</v>
      </c>
      <c r="G99" s="208">
        <f t="shared" si="2"/>
        <v>32000</v>
      </c>
      <c r="H99" s="207"/>
      <c r="I99" s="221"/>
    </row>
    <row r="100" ht="22.95" customHeight="1" spans="1:8">
      <c r="A100" s="129" t="s">
        <v>279</v>
      </c>
      <c r="B100" s="135" t="s">
        <v>280</v>
      </c>
      <c r="C100" s="136"/>
      <c r="D100" s="136"/>
      <c r="E100" s="136"/>
      <c r="F100" s="137"/>
      <c r="G100" s="138">
        <f>SUM(G101:G111)</f>
        <v>575000</v>
      </c>
      <c r="H100" s="209"/>
    </row>
    <row r="101" ht="22.95" customHeight="1" spans="1:8">
      <c r="A101" s="165" t="s">
        <v>10</v>
      </c>
      <c r="B101" s="206" t="s">
        <v>281</v>
      </c>
      <c r="C101" s="147" t="s">
        <v>282</v>
      </c>
      <c r="D101" s="140">
        <v>100</v>
      </c>
      <c r="E101" s="140" t="s">
        <v>63</v>
      </c>
      <c r="F101" s="207">
        <v>150</v>
      </c>
      <c r="G101" s="210">
        <f>D101*F101</f>
        <v>15000</v>
      </c>
      <c r="H101" s="211"/>
    </row>
    <row r="102" ht="22.95" customHeight="1" spans="1:8">
      <c r="A102" s="165" t="s">
        <v>14</v>
      </c>
      <c r="B102" s="206" t="s">
        <v>283</v>
      </c>
      <c r="C102" s="147" t="s">
        <v>284</v>
      </c>
      <c r="D102" s="140">
        <v>100</v>
      </c>
      <c r="E102" s="140" t="s">
        <v>67</v>
      </c>
      <c r="F102" s="207">
        <v>0</v>
      </c>
      <c r="G102" s="210">
        <f t="shared" ref="G102:G111" si="3">D102*F102</f>
        <v>0</v>
      </c>
      <c r="H102" s="212" t="s">
        <v>285</v>
      </c>
    </row>
    <row r="103" ht="22.95" customHeight="1" spans="1:8">
      <c r="A103" s="165" t="s">
        <v>18</v>
      </c>
      <c r="B103" s="206" t="s">
        <v>286</v>
      </c>
      <c r="C103" s="147" t="s">
        <v>287</v>
      </c>
      <c r="D103" s="140">
        <v>2</v>
      </c>
      <c r="E103" s="140" t="s">
        <v>76</v>
      </c>
      <c r="F103" s="207">
        <v>0</v>
      </c>
      <c r="G103" s="210">
        <f t="shared" si="3"/>
        <v>0</v>
      </c>
      <c r="H103" s="212" t="s">
        <v>285</v>
      </c>
    </row>
    <row r="104" ht="22.95" customHeight="1" spans="1:8">
      <c r="A104" s="165" t="s">
        <v>22</v>
      </c>
      <c r="B104" s="206" t="s">
        <v>288</v>
      </c>
      <c r="C104" s="147" t="s">
        <v>289</v>
      </c>
      <c r="D104" s="140">
        <v>3</v>
      </c>
      <c r="E104" s="140" t="s">
        <v>76</v>
      </c>
      <c r="F104" s="207">
        <v>0</v>
      </c>
      <c r="G104" s="210">
        <f t="shared" si="3"/>
        <v>0</v>
      </c>
      <c r="H104" s="212" t="s">
        <v>285</v>
      </c>
    </row>
    <row r="105" ht="22.95" customHeight="1" spans="1:8">
      <c r="A105" s="165" t="s">
        <v>145</v>
      </c>
      <c r="B105" s="206" t="s">
        <v>290</v>
      </c>
      <c r="C105" s="147" t="s">
        <v>291</v>
      </c>
      <c r="D105" s="140">
        <v>2</v>
      </c>
      <c r="E105" s="140" t="s">
        <v>76</v>
      </c>
      <c r="F105" s="207">
        <v>0</v>
      </c>
      <c r="G105" s="210">
        <f t="shared" si="3"/>
        <v>0</v>
      </c>
      <c r="H105" s="212" t="s">
        <v>285</v>
      </c>
    </row>
    <row r="106" ht="22.95" customHeight="1" spans="1:8">
      <c r="A106" s="213" t="s">
        <v>150</v>
      </c>
      <c r="B106" s="214" t="s">
        <v>292</v>
      </c>
      <c r="C106" s="142" t="s">
        <v>293</v>
      </c>
      <c r="D106" s="141">
        <v>3</v>
      </c>
      <c r="E106" s="141" t="s">
        <v>76</v>
      </c>
      <c r="F106" s="207">
        <v>0</v>
      </c>
      <c r="G106" s="215">
        <f t="shared" si="3"/>
        <v>0</v>
      </c>
      <c r="H106" s="212" t="s">
        <v>285</v>
      </c>
    </row>
    <row r="107" ht="22.95" customHeight="1" spans="1:8">
      <c r="A107" s="165" t="s">
        <v>294</v>
      </c>
      <c r="B107" s="206" t="s">
        <v>295</v>
      </c>
      <c r="C107" s="147" t="s">
        <v>296</v>
      </c>
      <c r="D107" s="140">
        <v>2</v>
      </c>
      <c r="E107" s="140" t="s">
        <v>76</v>
      </c>
      <c r="F107" s="207">
        <v>130000</v>
      </c>
      <c r="G107" s="210">
        <f t="shared" si="3"/>
        <v>260000</v>
      </c>
      <c r="H107" s="211"/>
    </row>
    <row r="108" ht="22.95" customHeight="1" spans="1:8">
      <c r="A108" s="165" t="s">
        <v>297</v>
      </c>
      <c r="B108" s="206" t="s">
        <v>298</v>
      </c>
      <c r="C108" s="147" t="s">
        <v>299</v>
      </c>
      <c r="D108" s="140">
        <v>100</v>
      </c>
      <c r="E108" s="140" t="s">
        <v>300</v>
      </c>
      <c r="F108" s="207">
        <v>200</v>
      </c>
      <c r="G108" s="210">
        <f t="shared" si="3"/>
        <v>20000</v>
      </c>
      <c r="H108" s="211"/>
    </row>
    <row r="109" ht="22.95" customHeight="1" spans="1:8">
      <c r="A109" s="165" t="s">
        <v>301</v>
      </c>
      <c r="B109" s="206" t="s">
        <v>302</v>
      </c>
      <c r="C109" s="147" t="s">
        <v>303</v>
      </c>
      <c r="D109" s="140">
        <v>4</v>
      </c>
      <c r="E109" s="140" t="s">
        <v>300</v>
      </c>
      <c r="F109" s="207">
        <v>2500</v>
      </c>
      <c r="G109" s="210">
        <f t="shared" si="3"/>
        <v>10000</v>
      </c>
      <c r="H109" s="211"/>
    </row>
    <row r="110" ht="22.95" customHeight="1" spans="1:8">
      <c r="A110" s="165" t="s">
        <v>304</v>
      </c>
      <c r="B110" s="206" t="s">
        <v>305</v>
      </c>
      <c r="C110" s="147" t="s">
        <v>306</v>
      </c>
      <c r="D110" s="140">
        <v>1</v>
      </c>
      <c r="E110" s="140" t="s">
        <v>63</v>
      </c>
      <c r="F110" s="207">
        <v>120000</v>
      </c>
      <c r="G110" s="210">
        <f t="shared" si="3"/>
        <v>120000</v>
      </c>
      <c r="H110" s="211"/>
    </row>
    <row r="111" ht="22.95" customHeight="1" spans="1:8">
      <c r="A111" s="165" t="s">
        <v>307</v>
      </c>
      <c r="B111" s="206" t="s">
        <v>308</v>
      </c>
      <c r="C111" s="147" t="s">
        <v>309</v>
      </c>
      <c r="D111" s="140">
        <v>1</v>
      </c>
      <c r="E111" s="140" t="s">
        <v>63</v>
      </c>
      <c r="F111" s="207">
        <v>150000</v>
      </c>
      <c r="G111" s="210">
        <f t="shared" si="3"/>
        <v>150000</v>
      </c>
      <c r="H111" s="211"/>
    </row>
    <row r="112" ht="22.95" customHeight="1" spans="1:8">
      <c r="A112" s="216" t="s">
        <v>99</v>
      </c>
      <c r="B112" s="217"/>
      <c r="C112" s="217"/>
      <c r="D112" s="217"/>
      <c r="E112" s="217"/>
      <c r="F112" s="218"/>
      <c r="G112" s="219">
        <f>G100+G4</f>
        <v>6315400</v>
      </c>
      <c r="H112" s="220"/>
    </row>
  </sheetData>
  <mergeCells count="63">
    <mergeCell ref="A1:H1"/>
    <mergeCell ref="B2:H2"/>
    <mergeCell ref="B4:F4"/>
    <mergeCell ref="B5:F5"/>
    <mergeCell ref="B95:F95"/>
    <mergeCell ref="B100:F100"/>
    <mergeCell ref="A112:F112"/>
    <mergeCell ref="A15:A47"/>
    <mergeCell ref="A48:A66"/>
    <mergeCell ref="A67:A72"/>
    <mergeCell ref="A73:A77"/>
    <mergeCell ref="A78:A93"/>
    <mergeCell ref="B15:B47"/>
    <mergeCell ref="B48:B66"/>
    <mergeCell ref="B67:B72"/>
    <mergeCell ref="B73:B77"/>
    <mergeCell ref="B78:B93"/>
    <mergeCell ref="D15:D23"/>
    <mergeCell ref="D24:D28"/>
    <mergeCell ref="D29:D39"/>
    <mergeCell ref="D40:D44"/>
    <mergeCell ref="D45:D47"/>
    <mergeCell ref="D48:D56"/>
    <mergeCell ref="D57:D66"/>
    <mergeCell ref="D67:D72"/>
    <mergeCell ref="D73:D77"/>
    <mergeCell ref="D78:D93"/>
    <mergeCell ref="E15:E23"/>
    <mergeCell ref="E24:E28"/>
    <mergeCell ref="E29:E39"/>
    <mergeCell ref="E40:E44"/>
    <mergeCell ref="E45:E47"/>
    <mergeCell ref="E48:E56"/>
    <mergeCell ref="E57:E66"/>
    <mergeCell ref="E67:E72"/>
    <mergeCell ref="E73:E77"/>
    <mergeCell ref="E78:E93"/>
    <mergeCell ref="F15:F23"/>
    <mergeCell ref="F24:F28"/>
    <mergeCell ref="F29:F39"/>
    <mergeCell ref="F40:F44"/>
    <mergeCell ref="F45:F47"/>
    <mergeCell ref="F48:F56"/>
    <mergeCell ref="F57:F66"/>
    <mergeCell ref="F67:F72"/>
    <mergeCell ref="F73:F77"/>
    <mergeCell ref="F78:F93"/>
    <mergeCell ref="G15:G23"/>
    <mergeCell ref="G24:G28"/>
    <mergeCell ref="G29:G39"/>
    <mergeCell ref="G40:G44"/>
    <mergeCell ref="G45:G47"/>
    <mergeCell ref="G48:G56"/>
    <mergeCell ref="G57:G66"/>
    <mergeCell ref="G67:G72"/>
    <mergeCell ref="G73:G77"/>
    <mergeCell ref="G78:G93"/>
    <mergeCell ref="H15:H47"/>
    <mergeCell ref="H48:H66"/>
    <mergeCell ref="H67:H72"/>
    <mergeCell ref="H73:H77"/>
    <mergeCell ref="H78:H93"/>
    <mergeCell ref="I96:I99"/>
  </mergeCells>
  <conditionalFormatting sqref="B5">
    <cfRule type="expression" dxfId="0" priority="21">
      <formula>#REF!="III期"</formula>
    </cfRule>
    <cfRule type="expression" dxfId="1" priority="22">
      <formula>#REF!="II期"</formula>
    </cfRule>
    <cfRule type="expression" dxfId="2" priority="23">
      <formula>#REF!="I期"</formula>
    </cfRule>
  </conditionalFormatting>
  <conditionalFormatting sqref="C7:E7">
    <cfRule type="expression" dxfId="0" priority="1">
      <formula>#REF!="III期"</formula>
    </cfRule>
    <cfRule type="expression" dxfId="1" priority="2">
      <formula>#REF!="II期"</formula>
    </cfRule>
    <cfRule type="expression" dxfId="2" priority="3">
      <formula>#REF!="I期"</formula>
    </cfRule>
  </conditionalFormatting>
  <conditionalFormatting sqref="C10:D10">
    <cfRule type="expression" dxfId="0" priority="4">
      <formula>#REF!="III期"</formula>
    </cfRule>
    <cfRule type="expression" dxfId="1" priority="5">
      <formula>#REF!="II期"</formula>
    </cfRule>
    <cfRule type="expression" dxfId="2" priority="6">
      <formula>#REF!="I期"</formula>
    </cfRule>
  </conditionalFormatting>
  <conditionalFormatting sqref="B6:B10">
    <cfRule type="expression" dxfId="0" priority="15">
      <formula>#REF!="III期"</formula>
    </cfRule>
    <cfRule type="expression" dxfId="1" priority="16">
      <formula>#REF!="II期"</formula>
    </cfRule>
    <cfRule type="expression" dxfId="2" priority="17">
      <formula>#REF!="I期"</formula>
    </cfRule>
  </conditionalFormatting>
  <conditionalFormatting sqref="B95:B111">
    <cfRule type="expression" dxfId="0" priority="18">
      <formula>#REF!="III期"</formula>
    </cfRule>
    <cfRule type="expression" dxfId="1" priority="19">
      <formula>#REF!="II期"</formula>
    </cfRule>
    <cfRule type="expression" dxfId="2" priority="20">
      <formula>#REF!="I期"</formula>
    </cfRule>
  </conditionalFormatting>
  <conditionalFormatting sqref="C12:C13">
    <cfRule type="expression" dxfId="1" priority="8">
      <formula>#REF!="II期"</formula>
    </cfRule>
    <cfRule type="expression" dxfId="2" priority="9">
      <formula>#REF!="I期"</formula>
    </cfRule>
  </conditionalFormatting>
  <conditionalFormatting sqref="B12:D94 C6:D6">
    <cfRule type="expression" dxfId="0" priority="10">
      <formula>#REF!="III期"</formula>
    </cfRule>
  </conditionalFormatting>
  <conditionalFormatting sqref="C6:D6 B12:D94">
    <cfRule type="expression" dxfId="1" priority="11">
      <formula>#REF!="II期"</formula>
    </cfRule>
    <cfRule type="expression" dxfId="2" priority="12">
      <formula>#REF!="I期"</formula>
    </cfRule>
  </conditionalFormatting>
  <pageMargins left="0.7" right="0.7" top="0.75" bottom="0.75" header="0.3" footer="0.3"/>
  <pageSetup paperSize="9" scale="8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zoomScale="60" zoomScaleNormal="60" topLeftCell="A28" workbookViewId="0">
      <selection activeCell="D31" sqref="D31"/>
    </sheetView>
  </sheetViews>
  <sheetFormatPr defaultColWidth="9" defaultRowHeight="14.25" outlineLevelCol="7"/>
  <cols>
    <col min="2" max="2" width="18.3333333333333" style="60" customWidth="1"/>
    <col min="3" max="3" width="70.1083333333333" style="61" customWidth="1"/>
    <col min="4" max="5" width="8.66666666666667" style="60"/>
    <col min="6" max="6" width="15.3333333333333" style="60" customWidth="1"/>
    <col min="7" max="7" width="18.6666666666667" style="60" customWidth="1"/>
    <col min="8" max="8" width="13.6666666666667" customWidth="1"/>
  </cols>
  <sheetData>
    <row r="1" ht="20.25" spans="1:7">
      <c r="A1" s="62" t="s">
        <v>310</v>
      </c>
      <c r="B1" s="62"/>
      <c r="C1" s="62"/>
      <c r="D1" s="62"/>
      <c r="E1" s="62"/>
      <c r="F1" s="62"/>
      <c r="G1" s="62"/>
    </row>
    <row r="2" spans="1:7">
      <c r="A2" s="63" t="s">
        <v>311</v>
      </c>
      <c r="B2" s="64" t="s">
        <v>27</v>
      </c>
      <c r="C2" s="64"/>
      <c r="D2" s="64"/>
      <c r="E2" s="64"/>
      <c r="F2" s="64"/>
      <c r="G2" s="64"/>
    </row>
    <row r="3" spans="1:7">
      <c r="A3" s="65" t="s">
        <v>1</v>
      </c>
      <c r="B3" s="65" t="s">
        <v>2</v>
      </c>
      <c r="C3" s="66" t="s">
        <v>3</v>
      </c>
      <c r="D3" s="65" t="s">
        <v>4</v>
      </c>
      <c r="E3" s="65" t="s">
        <v>5</v>
      </c>
      <c r="F3" s="67" t="s">
        <v>6</v>
      </c>
      <c r="G3" s="67" t="s">
        <v>7</v>
      </c>
    </row>
    <row r="4" spans="1:7">
      <c r="A4" s="68" t="s">
        <v>8</v>
      </c>
      <c r="B4" s="69" t="s">
        <v>312</v>
      </c>
      <c r="C4" s="70"/>
      <c r="D4" s="70"/>
      <c r="E4" s="70"/>
      <c r="F4" s="71">
        <v>0</v>
      </c>
      <c r="G4" s="72">
        <f>SUM(G5:G9)</f>
        <v>1859700</v>
      </c>
    </row>
    <row r="5" ht="144" spans="1:8">
      <c r="A5" s="30" t="s">
        <v>10</v>
      </c>
      <c r="B5" s="22" t="s">
        <v>313</v>
      </c>
      <c r="C5" s="73" t="s">
        <v>314</v>
      </c>
      <c r="D5" s="31">
        <v>36</v>
      </c>
      <c r="E5" s="31" t="s">
        <v>315</v>
      </c>
      <c r="F5" s="74">
        <v>45000</v>
      </c>
      <c r="G5" s="74">
        <f>D5*F5</f>
        <v>1620000</v>
      </c>
      <c r="H5" s="75">
        <v>0.2</v>
      </c>
    </row>
    <row r="6" spans="1:7">
      <c r="A6" s="30" t="s">
        <v>14</v>
      </c>
      <c r="B6" s="22" t="s">
        <v>316</v>
      </c>
      <c r="C6" s="73" t="s">
        <v>317</v>
      </c>
      <c r="D6" s="31">
        <v>15</v>
      </c>
      <c r="E6" s="31" t="s">
        <v>63</v>
      </c>
      <c r="F6" s="74">
        <v>3500</v>
      </c>
      <c r="G6" s="74">
        <f t="shared" ref="G6:G9" si="0">D6*F6</f>
        <v>52500</v>
      </c>
    </row>
    <row r="7" ht="24" spans="1:7">
      <c r="A7" s="30" t="s">
        <v>18</v>
      </c>
      <c r="B7" s="22" t="s">
        <v>318</v>
      </c>
      <c r="C7" s="73" t="s">
        <v>319</v>
      </c>
      <c r="D7" s="31">
        <v>36</v>
      </c>
      <c r="E7" s="31" t="s">
        <v>315</v>
      </c>
      <c r="F7" s="74">
        <v>2200</v>
      </c>
      <c r="G7" s="74">
        <f t="shared" si="0"/>
        <v>79200</v>
      </c>
    </row>
    <row r="8" spans="1:7">
      <c r="A8" s="30" t="s">
        <v>22</v>
      </c>
      <c r="B8" s="22" t="s">
        <v>320</v>
      </c>
      <c r="C8" s="73" t="s">
        <v>321</v>
      </c>
      <c r="D8" s="31">
        <v>2</v>
      </c>
      <c r="E8" s="31" t="s">
        <v>76</v>
      </c>
      <c r="F8" s="74">
        <v>6500</v>
      </c>
      <c r="G8" s="74">
        <f t="shared" si="0"/>
        <v>13000</v>
      </c>
    </row>
    <row r="9" ht="15" spans="1:7">
      <c r="A9" s="30" t="s">
        <v>145</v>
      </c>
      <c r="B9" s="22" t="s">
        <v>322</v>
      </c>
      <c r="C9" s="73" t="s">
        <v>323</v>
      </c>
      <c r="D9" s="31">
        <v>1</v>
      </c>
      <c r="E9" s="31" t="s">
        <v>63</v>
      </c>
      <c r="F9" s="74">
        <v>95000</v>
      </c>
      <c r="G9" s="74">
        <f t="shared" si="0"/>
        <v>95000</v>
      </c>
    </row>
    <row r="10" ht="15" spans="1:7">
      <c r="A10" s="76" t="s">
        <v>279</v>
      </c>
      <c r="B10" s="77" t="s">
        <v>324</v>
      </c>
      <c r="C10" s="78"/>
      <c r="D10" s="78"/>
      <c r="E10" s="78"/>
      <c r="F10" s="79"/>
      <c r="G10" s="80">
        <v>1911600</v>
      </c>
    </row>
    <row r="11" ht="36.75" spans="1:7">
      <c r="A11" s="81">
        <v>1</v>
      </c>
      <c r="B11" s="82" t="s">
        <v>325</v>
      </c>
      <c r="C11" s="83" t="s">
        <v>326</v>
      </c>
      <c r="D11" s="82">
        <v>22</v>
      </c>
      <c r="E11" s="82" t="s">
        <v>76</v>
      </c>
      <c r="F11" s="84">
        <v>86800</v>
      </c>
      <c r="G11" s="84">
        <f>D11*F11</f>
        <v>1909600</v>
      </c>
    </row>
    <row r="12" ht="15" spans="1:7">
      <c r="A12" s="81">
        <v>2</v>
      </c>
      <c r="B12" s="85" t="s">
        <v>327</v>
      </c>
      <c r="C12" s="86" t="s">
        <v>328</v>
      </c>
      <c r="D12" s="87">
        <v>1</v>
      </c>
      <c r="E12" s="87" t="s">
        <v>52</v>
      </c>
      <c r="F12" s="84">
        <v>200000</v>
      </c>
      <c r="G12" s="88">
        <f>D12*F12</f>
        <v>200000</v>
      </c>
    </row>
    <row r="13" ht="15" spans="1:7">
      <c r="A13" s="76" t="s">
        <v>329</v>
      </c>
      <c r="B13" s="77" t="s">
        <v>330</v>
      </c>
      <c r="C13" s="78"/>
      <c r="D13" s="78"/>
      <c r="E13" s="78"/>
      <c r="F13" s="79"/>
      <c r="G13" s="80">
        <f>SUM(G14:G16)</f>
        <v>414800</v>
      </c>
    </row>
    <row r="14" ht="15" spans="1:7">
      <c r="A14" s="89">
        <v>1</v>
      </c>
      <c r="B14" s="82" t="s">
        <v>327</v>
      </c>
      <c r="C14" s="83" t="s">
        <v>331</v>
      </c>
      <c r="D14" s="82">
        <v>1</v>
      </c>
      <c r="E14" s="82" t="s">
        <v>52</v>
      </c>
      <c r="F14" s="84">
        <v>350000</v>
      </c>
      <c r="G14" s="84">
        <f>F14*D14</f>
        <v>350000</v>
      </c>
    </row>
    <row r="15" ht="120.75" spans="1:7">
      <c r="A15" s="89">
        <v>2</v>
      </c>
      <c r="B15" s="82" t="s">
        <v>332</v>
      </c>
      <c r="C15" s="83" t="s">
        <v>333</v>
      </c>
      <c r="D15" s="82">
        <v>6</v>
      </c>
      <c r="E15" s="82" t="s">
        <v>76</v>
      </c>
      <c r="F15" s="84">
        <v>5800</v>
      </c>
      <c r="G15" s="84">
        <f>F15*D15</f>
        <v>34800</v>
      </c>
    </row>
    <row r="16" ht="93" customHeight="1" spans="1:7">
      <c r="A16" s="89">
        <v>3</v>
      </c>
      <c r="B16" s="82" t="s">
        <v>334</v>
      </c>
      <c r="C16" s="83" t="s">
        <v>335</v>
      </c>
      <c r="D16" s="82">
        <v>6</v>
      </c>
      <c r="E16" s="82" t="s">
        <v>76</v>
      </c>
      <c r="F16" s="84">
        <v>5000</v>
      </c>
      <c r="G16" s="84">
        <f>F16*D16</f>
        <v>30000</v>
      </c>
    </row>
    <row r="17" ht="14.4" customHeight="1" spans="1:7">
      <c r="A17" s="76" t="s">
        <v>31</v>
      </c>
      <c r="B17" s="90" t="s">
        <v>336</v>
      </c>
      <c r="C17" s="91"/>
      <c r="D17" s="91"/>
      <c r="E17" s="91"/>
      <c r="F17" s="92"/>
      <c r="G17" s="80">
        <v>2490000</v>
      </c>
    </row>
    <row r="18" ht="76.2" customHeight="1" spans="1:7">
      <c r="A18" s="89">
        <v>1</v>
      </c>
      <c r="B18" s="82" t="s">
        <v>337</v>
      </c>
      <c r="C18" s="83" t="s">
        <v>338</v>
      </c>
      <c r="D18" s="82" t="s">
        <v>76</v>
      </c>
      <c r="E18" s="82">
        <v>621</v>
      </c>
      <c r="F18" s="82">
        <v>1100</v>
      </c>
      <c r="G18" s="82">
        <v>683100</v>
      </c>
    </row>
    <row r="19" ht="80.4" customHeight="1" spans="1:7">
      <c r="A19" s="89">
        <v>2</v>
      </c>
      <c r="B19" s="82" t="s">
        <v>339</v>
      </c>
      <c r="C19" s="83" t="s">
        <v>338</v>
      </c>
      <c r="D19" s="82" t="s">
        <v>76</v>
      </c>
      <c r="E19" s="82">
        <v>1022</v>
      </c>
      <c r="F19" s="82">
        <v>1100</v>
      </c>
      <c r="G19" s="82">
        <v>1124200</v>
      </c>
    </row>
    <row r="20" ht="108.6" customHeight="1" spans="1:7">
      <c r="A20" s="89">
        <v>3</v>
      </c>
      <c r="B20" s="82" t="s">
        <v>340</v>
      </c>
      <c r="C20" s="83" t="s">
        <v>341</v>
      </c>
      <c r="D20" s="82" t="s">
        <v>63</v>
      </c>
      <c r="E20" s="82">
        <v>1</v>
      </c>
      <c r="F20" s="82">
        <v>682700</v>
      </c>
      <c r="G20" s="82">
        <v>682700</v>
      </c>
    </row>
    <row r="21" ht="15" spans="1:7">
      <c r="A21" s="93" t="s">
        <v>342</v>
      </c>
      <c r="B21" s="94" t="s">
        <v>343</v>
      </c>
      <c r="C21" s="95"/>
      <c r="D21" s="95"/>
      <c r="E21" s="95"/>
      <c r="F21" s="96"/>
      <c r="G21" s="97">
        <f>G22+G23+G24</f>
        <v>1137000</v>
      </c>
    </row>
    <row r="22" ht="145.5" spans="1:7">
      <c r="A22" s="22">
        <v>1</v>
      </c>
      <c r="B22" s="22" t="s">
        <v>344</v>
      </c>
      <c r="C22" s="98" t="s">
        <v>345</v>
      </c>
      <c r="D22" s="87" t="s">
        <v>76</v>
      </c>
      <c r="E22" s="99">
        <v>163</v>
      </c>
      <c r="F22" s="100">
        <v>5000</v>
      </c>
      <c r="G22" s="101">
        <f>E22*F22</f>
        <v>815000</v>
      </c>
    </row>
    <row r="23" ht="157.5" spans="1:7">
      <c r="A23" s="22">
        <v>2</v>
      </c>
      <c r="B23" s="22" t="s">
        <v>344</v>
      </c>
      <c r="C23" s="98" t="s">
        <v>346</v>
      </c>
      <c r="D23" s="87" t="s">
        <v>76</v>
      </c>
      <c r="E23" s="102">
        <v>22</v>
      </c>
      <c r="F23" s="103">
        <v>11000</v>
      </c>
      <c r="G23" s="101">
        <f t="shared" ref="G23:G24" si="1">E23*F23</f>
        <v>242000</v>
      </c>
    </row>
    <row r="24" ht="145.5" spans="1:7">
      <c r="A24" s="104">
        <v>3</v>
      </c>
      <c r="B24" s="104" t="s">
        <v>344</v>
      </c>
      <c r="C24" s="105" t="s">
        <v>347</v>
      </c>
      <c r="D24" s="106" t="s">
        <v>76</v>
      </c>
      <c r="E24" s="107">
        <v>5</v>
      </c>
      <c r="F24" s="108">
        <v>16000</v>
      </c>
      <c r="G24" s="85">
        <f t="shared" si="1"/>
        <v>80000</v>
      </c>
    </row>
    <row r="25" ht="15" spans="1:7">
      <c r="A25" s="109" t="s">
        <v>348</v>
      </c>
      <c r="B25" s="110" t="s">
        <v>349</v>
      </c>
      <c r="C25" s="110"/>
      <c r="D25" s="110"/>
      <c r="E25" s="110"/>
      <c r="F25" s="110"/>
      <c r="G25" s="111">
        <f>SUM(G26:G31)</f>
        <v>474800</v>
      </c>
    </row>
    <row r="26" ht="133.5" spans="1:7">
      <c r="A26" s="22">
        <v>1</v>
      </c>
      <c r="B26" s="22" t="s">
        <v>350</v>
      </c>
      <c r="C26" s="112" t="s">
        <v>351</v>
      </c>
      <c r="D26" s="22"/>
      <c r="E26" s="113">
        <v>47</v>
      </c>
      <c r="F26" s="113">
        <v>4200</v>
      </c>
      <c r="G26" s="114">
        <f>E26*F26</f>
        <v>197400</v>
      </c>
    </row>
    <row r="27" ht="157.5" spans="1:7">
      <c r="A27" s="22">
        <v>2</v>
      </c>
      <c r="B27" s="22" t="s">
        <v>352</v>
      </c>
      <c r="C27" s="112" t="s">
        <v>353</v>
      </c>
      <c r="D27" s="22"/>
      <c r="E27" s="113">
        <v>13</v>
      </c>
      <c r="F27" s="113">
        <v>7200</v>
      </c>
      <c r="G27" s="114">
        <f t="shared" ref="G27:G31" si="2">E27*F27</f>
        <v>93600</v>
      </c>
    </row>
    <row r="28" ht="157.5" spans="1:7">
      <c r="A28" s="22">
        <v>3</v>
      </c>
      <c r="B28" s="22" t="s">
        <v>354</v>
      </c>
      <c r="C28" s="112" t="s">
        <v>346</v>
      </c>
      <c r="D28" s="22"/>
      <c r="E28" s="113">
        <v>9</v>
      </c>
      <c r="F28" s="113">
        <v>11000</v>
      </c>
      <c r="G28" s="114">
        <f t="shared" si="2"/>
        <v>99000</v>
      </c>
    </row>
    <row r="29" ht="157.5" spans="1:7">
      <c r="A29" s="22">
        <v>4</v>
      </c>
      <c r="B29" s="22" t="s">
        <v>355</v>
      </c>
      <c r="C29" s="112" t="s">
        <v>356</v>
      </c>
      <c r="D29" s="22"/>
      <c r="E29" s="113">
        <v>5</v>
      </c>
      <c r="F29" s="113">
        <v>15000</v>
      </c>
      <c r="G29" s="114">
        <f t="shared" si="2"/>
        <v>75000</v>
      </c>
    </row>
    <row r="30" ht="96.75" spans="1:7">
      <c r="A30" s="22">
        <v>5</v>
      </c>
      <c r="B30" s="22" t="s">
        <v>357</v>
      </c>
      <c r="C30" s="112" t="s">
        <v>358</v>
      </c>
      <c r="D30" s="22"/>
      <c r="E30" s="113">
        <v>7</v>
      </c>
      <c r="F30" s="113">
        <v>1000</v>
      </c>
      <c r="G30" s="114">
        <f t="shared" si="2"/>
        <v>7000</v>
      </c>
    </row>
    <row r="31" ht="15" spans="1:7">
      <c r="A31" s="22">
        <v>6</v>
      </c>
      <c r="B31" s="22" t="s">
        <v>359</v>
      </c>
      <c r="C31" s="112" t="s">
        <v>360</v>
      </c>
      <c r="D31" s="22"/>
      <c r="E31" s="113">
        <v>14</v>
      </c>
      <c r="F31" s="113">
        <v>200</v>
      </c>
      <c r="G31" s="114">
        <f t="shared" si="2"/>
        <v>2800</v>
      </c>
    </row>
    <row r="32" ht="15" spans="1:7">
      <c r="A32" s="115" t="s">
        <v>99</v>
      </c>
      <c r="B32" s="116"/>
      <c r="C32" s="116"/>
      <c r="D32" s="116"/>
      <c r="E32" s="116"/>
      <c r="F32" s="116"/>
      <c r="G32" s="117">
        <f>G25+G21+G17+G13+G10+G4</f>
        <v>8287900</v>
      </c>
    </row>
  </sheetData>
  <mergeCells count="9">
    <mergeCell ref="A1:G1"/>
    <mergeCell ref="B2:G2"/>
    <mergeCell ref="B4:F4"/>
    <mergeCell ref="B10:F10"/>
    <mergeCell ref="B13:F13"/>
    <mergeCell ref="B17:F17"/>
    <mergeCell ref="B21:F21"/>
    <mergeCell ref="B25:F25"/>
    <mergeCell ref="A32:F32"/>
  </mergeCells>
  <conditionalFormatting sqref="B4">
    <cfRule type="expression" dxfId="0" priority="4">
      <formula>#REF!="III期"</formula>
    </cfRule>
    <cfRule type="expression" dxfId="1" priority="5">
      <formula>#REF!="II期"</formula>
    </cfRule>
    <cfRule type="expression" dxfId="2" priority="6">
      <formula>#REF!="I期"</formula>
    </cfRule>
  </conditionalFormatting>
  <conditionalFormatting sqref="C5:D16">
    <cfRule type="expression" dxfId="0" priority="1">
      <formula>#REF!="III期"</formula>
    </cfRule>
    <cfRule type="expression" dxfId="1" priority="2">
      <formula>#REF!="II期"</formula>
    </cfRule>
    <cfRule type="expression" dxfId="2" priority="3">
      <formula>#REF!="I期"</formula>
    </cfRule>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topLeftCell="A4" workbookViewId="0">
      <selection activeCell="G1" sqref="G1"/>
    </sheetView>
  </sheetViews>
  <sheetFormatPr defaultColWidth="9" defaultRowHeight="14.25" outlineLevelRow="7" outlineLevelCol="6"/>
  <cols>
    <col min="3" max="3" width="69.375" customWidth="1"/>
    <col min="6" max="6" width="26.375" customWidth="1"/>
    <col min="7" max="7" width="20.875" customWidth="1"/>
  </cols>
  <sheetData>
    <row r="1" spans="1:7">
      <c r="A1" s="1" t="s">
        <v>1</v>
      </c>
      <c r="B1" s="1" t="s">
        <v>361</v>
      </c>
      <c r="C1" s="1" t="s">
        <v>362</v>
      </c>
      <c r="D1" s="1" t="s">
        <v>4</v>
      </c>
      <c r="E1" s="1" t="s">
        <v>5</v>
      </c>
      <c r="F1" s="5" t="s">
        <v>30</v>
      </c>
      <c r="G1" s="5" t="s">
        <v>363</v>
      </c>
    </row>
    <row r="2" spans="1:7">
      <c r="A2" s="6" t="s">
        <v>8</v>
      </c>
      <c r="B2" s="7" t="s">
        <v>364</v>
      </c>
      <c r="C2" s="8"/>
      <c r="D2" s="7"/>
      <c r="E2" s="7"/>
      <c r="F2" s="59" t="s">
        <v>365</v>
      </c>
      <c r="G2" s="57"/>
    </row>
    <row r="3" ht="144" spans="1:7">
      <c r="A3" s="15">
        <v>1</v>
      </c>
      <c r="B3" s="22" t="s">
        <v>366</v>
      </c>
      <c r="C3" s="23" t="s">
        <v>367</v>
      </c>
      <c r="D3" s="24">
        <v>140</v>
      </c>
      <c r="E3" s="31" t="s">
        <v>76</v>
      </c>
      <c r="F3" s="21"/>
      <c r="G3" s="57"/>
    </row>
    <row r="4" ht="156" spans="1:7">
      <c r="A4" s="15">
        <v>2</v>
      </c>
      <c r="B4" s="15" t="s">
        <v>368</v>
      </c>
      <c r="C4" s="16" t="s">
        <v>369</v>
      </c>
      <c r="D4" s="58">
        <f>1+4</f>
        <v>5</v>
      </c>
      <c r="E4" s="15" t="s">
        <v>76</v>
      </c>
      <c r="F4" s="21"/>
      <c r="G4" s="57"/>
    </row>
    <row r="5" ht="48" spans="1:7">
      <c r="A5" s="15">
        <v>3</v>
      </c>
      <c r="B5" s="15" t="s">
        <v>370</v>
      </c>
      <c r="C5" s="16" t="s">
        <v>371</v>
      </c>
      <c r="D5" s="58">
        <v>1</v>
      </c>
      <c r="E5" s="15" t="s">
        <v>63</v>
      </c>
      <c r="F5" s="21"/>
      <c r="G5" s="57"/>
    </row>
    <row r="6" ht="24" spans="1:7">
      <c r="A6" s="15">
        <v>4</v>
      </c>
      <c r="B6" s="15" t="s">
        <v>372</v>
      </c>
      <c r="C6" s="16" t="s">
        <v>373</v>
      </c>
      <c r="D6" s="58">
        <v>145</v>
      </c>
      <c r="E6" s="15" t="s">
        <v>63</v>
      </c>
      <c r="F6" s="21"/>
      <c r="G6" s="57"/>
    </row>
    <row r="7" ht="24" spans="1:7">
      <c r="A7" s="15">
        <v>5</v>
      </c>
      <c r="B7" s="15" t="s">
        <v>374</v>
      </c>
      <c r="C7" s="16" t="s">
        <v>375</v>
      </c>
      <c r="D7" s="58">
        <v>1</v>
      </c>
      <c r="E7" s="15" t="s">
        <v>52</v>
      </c>
      <c r="F7" s="21"/>
      <c r="G7" s="57"/>
    </row>
    <row r="8" ht="36" spans="1:7">
      <c r="A8" s="15">
        <v>6</v>
      </c>
      <c r="B8" s="15" t="s">
        <v>376</v>
      </c>
      <c r="C8" s="16" t="s">
        <v>377</v>
      </c>
      <c r="D8" s="58">
        <v>1</v>
      </c>
      <c r="E8" s="15" t="s">
        <v>52</v>
      </c>
      <c r="F8" s="21" t="s">
        <v>378</v>
      </c>
      <c r="G8" s="57"/>
    </row>
  </sheetData>
  <conditionalFormatting sqref="B2">
    <cfRule type="expression" dxfId="2" priority="3">
      <formula>#REF!="I期"</formula>
    </cfRule>
    <cfRule type="expression" dxfId="1" priority="2">
      <formula>#REF!="II期"</formula>
    </cfRule>
    <cfRule type="expression" dxfId="0" priority="1">
      <formula>#REF!="III期"</formula>
    </cfRule>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G1" sqref="G1"/>
    </sheetView>
  </sheetViews>
  <sheetFormatPr defaultColWidth="9" defaultRowHeight="14.25" outlineLevelCol="6"/>
  <cols>
    <col min="3" max="3" width="67.375" customWidth="1"/>
    <col min="6" max="6" width="22.375" customWidth="1"/>
    <col min="7" max="7" width="15.375" customWidth="1"/>
  </cols>
  <sheetData>
    <row r="1" spans="1:7">
      <c r="A1" s="1" t="s">
        <v>1</v>
      </c>
      <c r="B1" s="1" t="s">
        <v>361</v>
      </c>
      <c r="C1" s="1" t="s">
        <v>362</v>
      </c>
      <c r="D1" s="1" t="s">
        <v>4</v>
      </c>
      <c r="E1" s="1" t="s">
        <v>5</v>
      </c>
      <c r="F1" s="5" t="s">
        <v>30</v>
      </c>
      <c r="G1" s="5" t="s">
        <v>363</v>
      </c>
    </row>
    <row r="2" spans="1:7">
      <c r="A2" s="6" t="s">
        <v>279</v>
      </c>
      <c r="B2" s="7" t="s">
        <v>379</v>
      </c>
      <c r="C2" s="8"/>
      <c r="D2" s="7"/>
      <c r="E2" s="7"/>
      <c r="F2" s="12" t="s">
        <v>380</v>
      </c>
      <c r="G2" s="57"/>
    </row>
    <row r="3" ht="132" spans="1:7">
      <c r="A3" s="15">
        <v>1</v>
      </c>
      <c r="B3" s="22" t="s">
        <v>381</v>
      </c>
      <c r="C3" s="23" t="s">
        <v>382</v>
      </c>
      <c r="D3" s="24">
        <v>77</v>
      </c>
      <c r="E3" s="31" t="s">
        <v>76</v>
      </c>
      <c r="F3" s="21"/>
      <c r="G3" s="57"/>
    </row>
    <row r="4" ht="156" spans="1:7">
      <c r="A4" s="15">
        <v>2</v>
      </c>
      <c r="B4" s="22" t="s">
        <v>383</v>
      </c>
      <c r="C4" s="23" t="s">
        <v>384</v>
      </c>
      <c r="D4" s="24">
        <v>2</v>
      </c>
      <c r="E4" s="31" t="s">
        <v>76</v>
      </c>
      <c r="F4" s="21"/>
      <c r="G4" s="57"/>
    </row>
    <row r="5" ht="156" spans="1:7">
      <c r="A5" s="15">
        <v>3</v>
      </c>
      <c r="B5" s="22" t="s">
        <v>385</v>
      </c>
      <c r="C5" s="23" t="s">
        <v>386</v>
      </c>
      <c r="D5" s="24">
        <v>19</v>
      </c>
      <c r="E5" s="31" t="s">
        <v>76</v>
      </c>
      <c r="F5" s="21"/>
      <c r="G5" s="57"/>
    </row>
    <row r="6" ht="36" spans="1:7">
      <c r="A6" s="15">
        <v>4</v>
      </c>
      <c r="B6" s="22" t="s">
        <v>387</v>
      </c>
      <c r="C6" s="32" t="s">
        <v>388</v>
      </c>
      <c r="D6" s="24">
        <v>6</v>
      </c>
      <c r="E6" s="31" t="s">
        <v>76</v>
      </c>
      <c r="F6" s="21"/>
      <c r="G6" s="57"/>
    </row>
    <row r="7" ht="96" spans="1:7">
      <c r="A7" s="15">
        <v>5</v>
      </c>
      <c r="B7" s="22" t="s">
        <v>357</v>
      </c>
      <c r="C7" s="23" t="s">
        <v>358</v>
      </c>
      <c r="D7" s="24">
        <v>22</v>
      </c>
      <c r="E7" s="31" t="s">
        <v>76</v>
      </c>
      <c r="F7" s="21"/>
      <c r="G7" s="57"/>
    </row>
    <row r="8" spans="1:7">
      <c r="A8" s="15">
        <v>6</v>
      </c>
      <c r="B8" s="22" t="s">
        <v>359</v>
      </c>
      <c r="C8" s="23" t="s">
        <v>360</v>
      </c>
      <c r="D8" s="24">
        <v>46</v>
      </c>
      <c r="E8" s="31" t="s">
        <v>76</v>
      </c>
      <c r="F8" s="21"/>
      <c r="G8" s="57"/>
    </row>
    <row r="9" ht="24" spans="1:7">
      <c r="A9" s="15">
        <v>7</v>
      </c>
      <c r="B9" s="15" t="s">
        <v>389</v>
      </c>
      <c r="C9" s="16" t="s">
        <v>390</v>
      </c>
      <c r="D9" s="58">
        <v>1</v>
      </c>
      <c r="E9" s="15" t="s">
        <v>63</v>
      </c>
      <c r="F9" s="21"/>
      <c r="G9" s="57"/>
    </row>
    <row r="10" ht="36" spans="1:7">
      <c r="A10" s="15">
        <v>8</v>
      </c>
      <c r="B10" s="15" t="s">
        <v>391</v>
      </c>
      <c r="C10" s="16" t="s">
        <v>392</v>
      </c>
      <c r="D10" s="58">
        <v>1</v>
      </c>
      <c r="E10" s="15" t="s">
        <v>63</v>
      </c>
      <c r="F10" s="21"/>
      <c r="G10" s="57"/>
    </row>
    <row r="11" ht="24" spans="1:7">
      <c r="A11" s="15">
        <v>9</v>
      </c>
      <c r="B11" s="15" t="s">
        <v>393</v>
      </c>
      <c r="C11" s="16" t="s">
        <v>394</v>
      </c>
      <c r="D11" s="58">
        <v>104</v>
      </c>
      <c r="E11" s="15" t="s">
        <v>63</v>
      </c>
      <c r="F11" s="21"/>
      <c r="G11" s="57"/>
    </row>
    <row r="12" ht="144" spans="1:7">
      <c r="A12" s="15">
        <v>10</v>
      </c>
      <c r="B12" s="15" t="s">
        <v>395</v>
      </c>
      <c r="C12" s="16" t="s">
        <v>396</v>
      </c>
      <c r="D12" s="24">
        <v>19</v>
      </c>
      <c r="E12" s="15" t="s">
        <v>63</v>
      </c>
      <c r="F12" s="21"/>
      <c r="G12" s="57"/>
    </row>
    <row r="13" ht="84" spans="1:7">
      <c r="A13" s="15">
        <v>11</v>
      </c>
      <c r="B13" s="15" t="s">
        <v>397</v>
      </c>
      <c r="C13" s="16" t="s">
        <v>398</v>
      </c>
      <c r="D13" s="24">
        <v>77</v>
      </c>
      <c r="E13" s="15" t="s">
        <v>63</v>
      </c>
      <c r="F13" s="21"/>
      <c r="G13" s="57"/>
    </row>
    <row r="14" ht="24" spans="1:7">
      <c r="A14" s="15">
        <v>12</v>
      </c>
      <c r="B14" s="15" t="s">
        <v>399</v>
      </c>
      <c r="C14" s="16" t="s">
        <v>400</v>
      </c>
      <c r="D14" s="58">
        <v>1</v>
      </c>
      <c r="E14" s="15" t="s">
        <v>52</v>
      </c>
      <c r="F14" s="21"/>
      <c r="G14" s="57"/>
    </row>
  </sheetData>
  <conditionalFormatting sqref="B2">
    <cfRule type="expression" dxfId="2" priority="3">
      <formula>#REF!="I期"</formula>
    </cfRule>
    <cfRule type="expression" dxfId="1" priority="2">
      <formula>#REF!="II期"</formula>
    </cfRule>
    <cfRule type="expression" dxfId="0" priority="1">
      <formula>#REF!="III期"</formula>
    </cfRule>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opLeftCell="A4" workbookViewId="0">
      <selection activeCell="I3" sqref="I3"/>
    </sheetView>
  </sheetViews>
  <sheetFormatPr defaultColWidth="9" defaultRowHeight="14.25" outlineLevelRow="4" outlineLevelCol="5"/>
  <cols>
    <col min="2" max="2" width="13.875" customWidth="1"/>
    <col min="3" max="3" width="39.875" customWidth="1"/>
    <col min="6" max="6" width="32.375" customWidth="1"/>
  </cols>
  <sheetData>
    <row r="1" spans="1:6">
      <c r="A1" s="1" t="s">
        <v>1</v>
      </c>
      <c r="B1" s="1" t="s">
        <v>361</v>
      </c>
      <c r="C1" s="1" t="s">
        <v>362</v>
      </c>
      <c r="D1" s="1" t="s">
        <v>4</v>
      </c>
      <c r="E1" s="1" t="s">
        <v>5</v>
      </c>
      <c r="F1" s="5" t="s">
        <v>30</v>
      </c>
    </row>
    <row r="2" spans="1:6">
      <c r="A2" s="6" t="s">
        <v>342</v>
      </c>
      <c r="B2" s="7" t="s">
        <v>401</v>
      </c>
      <c r="C2" s="8"/>
      <c r="D2" s="7"/>
      <c r="E2" s="7"/>
      <c r="F2" s="12" t="s">
        <v>402</v>
      </c>
    </row>
    <row r="3" ht="204" spans="1:6">
      <c r="A3" s="15">
        <v>1</v>
      </c>
      <c r="B3" s="22" t="s">
        <v>332</v>
      </c>
      <c r="C3" s="32" t="s">
        <v>403</v>
      </c>
      <c r="D3" s="24">
        <v>5</v>
      </c>
      <c r="E3" s="31" t="s">
        <v>76</v>
      </c>
      <c r="F3" s="21" t="s">
        <v>404</v>
      </c>
    </row>
    <row r="4" ht="144" spans="1:6">
      <c r="A4" s="15">
        <v>2</v>
      </c>
      <c r="B4" s="22" t="s">
        <v>334</v>
      </c>
      <c r="C4" s="32" t="s">
        <v>405</v>
      </c>
      <c r="D4" s="24">
        <v>10</v>
      </c>
      <c r="E4" s="31" t="s">
        <v>76</v>
      </c>
      <c r="F4" s="21" t="s">
        <v>404</v>
      </c>
    </row>
    <row r="5" ht="60" spans="1:6">
      <c r="A5" s="15">
        <v>3</v>
      </c>
      <c r="B5" s="22" t="s">
        <v>406</v>
      </c>
      <c r="C5" s="32" t="s">
        <v>407</v>
      </c>
      <c r="D5" s="24">
        <v>15</v>
      </c>
      <c r="E5" s="31" t="s">
        <v>76</v>
      </c>
      <c r="F5" s="21" t="s">
        <v>404</v>
      </c>
    </row>
  </sheetData>
  <conditionalFormatting sqref="B2">
    <cfRule type="expression" dxfId="0" priority="4">
      <formula>#REF!="III期"</formula>
    </cfRule>
    <cfRule type="expression" dxfId="1" priority="5">
      <formula>#REF!="II期"</formula>
    </cfRule>
    <cfRule type="expression" dxfId="2" priority="6">
      <formula>#REF!="I期"</formula>
    </cfRule>
  </conditionalFormatting>
  <conditionalFormatting sqref="C3:C5">
    <cfRule type="expression" dxfId="0" priority="1">
      <formula>#REF!="III期"</formula>
    </cfRule>
    <cfRule type="expression" dxfId="1" priority="2">
      <formula>#REF!="II期"</formula>
    </cfRule>
    <cfRule type="expression" dxfId="2" priority="3">
      <formula>#REF!="I期"</formula>
    </cfRule>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workbookViewId="0">
      <selection activeCell="O11" sqref="O11"/>
    </sheetView>
  </sheetViews>
  <sheetFormatPr defaultColWidth="9" defaultRowHeight="14.25" outlineLevelCol="7"/>
  <cols>
    <col min="3" max="3" width="39.625" customWidth="1"/>
    <col min="8" max="8" width="17.375" customWidth="1"/>
  </cols>
  <sheetData>
    <row r="1" ht="27" spans="1:8">
      <c r="A1" s="1" t="s">
        <v>1</v>
      </c>
      <c r="B1" s="1" t="s">
        <v>408</v>
      </c>
      <c r="C1" s="1" t="s">
        <v>409</v>
      </c>
      <c r="D1" s="2" t="s">
        <v>4</v>
      </c>
      <c r="E1" s="2"/>
      <c r="F1" s="3" t="s">
        <v>5</v>
      </c>
      <c r="G1" s="4"/>
      <c r="H1" s="5" t="s">
        <v>30</v>
      </c>
    </row>
    <row r="2" ht="24" spans="1:8">
      <c r="A2" s="35" t="s">
        <v>8</v>
      </c>
      <c r="B2" s="36" t="s">
        <v>410</v>
      </c>
      <c r="C2" s="37"/>
      <c r="D2" s="38"/>
      <c r="E2" s="38"/>
      <c r="F2" s="38"/>
      <c r="G2" s="38"/>
      <c r="H2" s="39" t="s">
        <v>411</v>
      </c>
    </row>
    <row r="3" ht="60" spans="1:8">
      <c r="A3" s="36">
        <v>1</v>
      </c>
      <c r="B3" s="40" t="s">
        <v>412</v>
      </c>
      <c r="C3" s="41" t="s">
        <v>413</v>
      </c>
      <c r="D3" s="40">
        <v>2</v>
      </c>
      <c r="E3" s="40">
        <v>1</v>
      </c>
      <c r="F3" s="40">
        <f t="shared" ref="F3:F19" si="0">D3*E3</f>
        <v>2</v>
      </c>
      <c r="G3" s="40" t="s">
        <v>414</v>
      </c>
      <c r="H3" s="42"/>
    </row>
    <row r="4" ht="36" spans="1:8">
      <c r="A4" s="36">
        <v>2</v>
      </c>
      <c r="B4" s="40" t="s">
        <v>415</v>
      </c>
      <c r="C4" s="41" t="s">
        <v>416</v>
      </c>
      <c r="D4" s="40">
        <v>2</v>
      </c>
      <c r="E4" s="40">
        <v>1</v>
      </c>
      <c r="F4" s="40">
        <f t="shared" si="0"/>
        <v>2</v>
      </c>
      <c r="G4" s="40" t="s">
        <v>417</v>
      </c>
      <c r="H4" s="42"/>
    </row>
    <row r="5" spans="1:8">
      <c r="A5" s="43">
        <v>3</v>
      </c>
      <c r="B5" s="44" t="s">
        <v>418</v>
      </c>
      <c r="C5" s="44"/>
      <c r="D5" s="44"/>
      <c r="E5" s="44"/>
      <c r="F5" s="44"/>
      <c r="G5" s="44"/>
      <c r="H5" s="42"/>
    </row>
    <row r="6" ht="36" spans="1:8">
      <c r="A6" s="43">
        <v>3.1</v>
      </c>
      <c r="B6" s="44" t="s">
        <v>419</v>
      </c>
      <c r="C6" s="44"/>
      <c r="D6" s="44"/>
      <c r="E6" s="44"/>
      <c r="F6" s="44"/>
      <c r="G6" s="44"/>
      <c r="H6" s="42"/>
    </row>
    <row r="7" ht="24" spans="1:8">
      <c r="A7" s="45" t="s">
        <v>420</v>
      </c>
      <c r="B7" s="46" t="s">
        <v>421</v>
      </c>
      <c r="C7" s="47" t="s">
        <v>422</v>
      </c>
      <c r="D7" s="46">
        <v>1</v>
      </c>
      <c r="E7" s="46">
        <v>1</v>
      </c>
      <c r="F7" s="46">
        <f t="shared" si="0"/>
        <v>1</v>
      </c>
      <c r="G7" s="46" t="s">
        <v>423</v>
      </c>
      <c r="H7" s="48"/>
    </row>
    <row r="8" ht="24" spans="1:8">
      <c r="A8" s="45" t="s">
        <v>424</v>
      </c>
      <c r="B8" s="46" t="s">
        <v>425</v>
      </c>
      <c r="C8" s="47" t="s">
        <v>426</v>
      </c>
      <c r="D8" s="46">
        <v>1</v>
      </c>
      <c r="E8" s="46">
        <v>0.5</v>
      </c>
      <c r="F8" s="46">
        <f t="shared" si="0"/>
        <v>0.5</v>
      </c>
      <c r="G8" s="46" t="s">
        <v>423</v>
      </c>
      <c r="H8" s="48"/>
    </row>
    <row r="9" ht="24" spans="1:8">
      <c r="A9" s="45" t="s">
        <v>427</v>
      </c>
      <c r="B9" s="46" t="s">
        <v>428</v>
      </c>
      <c r="C9" s="47" t="s">
        <v>429</v>
      </c>
      <c r="D9" s="46">
        <v>1</v>
      </c>
      <c r="E9" s="46">
        <v>0.5</v>
      </c>
      <c r="F9" s="46">
        <f t="shared" si="0"/>
        <v>0.5</v>
      </c>
      <c r="G9" s="46" t="s">
        <v>423</v>
      </c>
      <c r="H9" s="48"/>
    </row>
    <row r="10" ht="24" spans="1:8">
      <c r="A10" s="45" t="s">
        <v>430</v>
      </c>
      <c r="B10" s="46" t="s">
        <v>431</v>
      </c>
      <c r="C10" s="47" t="s">
        <v>432</v>
      </c>
      <c r="D10" s="46">
        <v>1</v>
      </c>
      <c r="E10" s="46">
        <v>0.5</v>
      </c>
      <c r="F10" s="46">
        <f t="shared" si="0"/>
        <v>0.5</v>
      </c>
      <c r="G10" s="46" t="s">
        <v>423</v>
      </c>
      <c r="H10" s="48"/>
    </row>
    <row r="11" ht="24" spans="1:8">
      <c r="A11" s="45" t="s">
        <v>433</v>
      </c>
      <c r="B11" s="46" t="s">
        <v>434</v>
      </c>
      <c r="C11" s="47" t="s">
        <v>435</v>
      </c>
      <c r="D11" s="46">
        <v>1</v>
      </c>
      <c r="E11" s="46">
        <v>0.5</v>
      </c>
      <c r="F11" s="46">
        <f t="shared" si="0"/>
        <v>0.5</v>
      </c>
      <c r="G11" s="46" t="s">
        <v>423</v>
      </c>
      <c r="H11" s="48"/>
    </row>
    <row r="12" ht="24" spans="1:8">
      <c r="A12" s="45" t="s">
        <v>436</v>
      </c>
      <c r="B12" s="46" t="s">
        <v>437</v>
      </c>
      <c r="C12" s="47" t="s">
        <v>438</v>
      </c>
      <c r="D12" s="46">
        <v>1</v>
      </c>
      <c r="E12" s="46">
        <v>0.5</v>
      </c>
      <c r="F12" s="46">
        <f t="shared" si="0"/>
        <v>0.5</v>
      </c>
      <c r="G12" s="46" t="s">
        <v>423</v>
      </c>
      <c r="H12" s="48"/>
    </row>
    <row r="13" ht="24" spans="1:8">
      <c r="A13" s="45" t="s">
        <v>439</v>
      </c>
      <c r="B13" s="46" t="s">
        <v>440</v>
      </c>
      <c r="C13" s="47" t="s">
        <v>441</v>
      </c>
      <c r="D13" s="46">
        <v>1</v>
      </c>
      <c r="E13" s="46">
        <v>0.5</v>
      </c>
      <c r="F13" s="46">
        <f t="shared" si="0"/>
        <v>0.5</v>
      </c>
      <c r="G13" s="46" t="s">
        <v>423</v>
      </c>
      <c r="H13" s="48"/>
    </row>
    <row r="14" ht="24" spans="1:8">
      <c r="A14" s="45" t="s">
        <v>442</v>
      </c>
      <c r="B14" s="49" t="s">
        <v>443</v>
      </c>
      <c r="C14" s="47" t="s">
        <v>444</v>
      </c>
      <c r="D14" s="46">
        <v>1</v>
      </c>
      <c r="E14" s="46">
        <v>0.5</v>
      </c>
      <c r="F14" s="46">
        <f t="shared" si="0"/>
        <v>0.5</v>
      </c>
      <c r="G14" s="46" t="s">
        <v>423</v>
      </c>
      <c r="H14" s="48"/>
    </row>
    <row r="15" ht="24" spans="1:8">
      <c r="A15" s="45" t="s">
        <v>445</v>
      </c>
      <c r="B15" s="46" t="s">
        <v>446</v>
      </c>
      <c r="C15" s="47" t="s">
        <v>447</v>
      </c>
      <c r="D15" s="46">
        <v>1</v>
      </c>
      <c r="E15" s="46">
        <v>0.5</v>
      </c>
      <c r="F15" s="46">
        <f t="shared" si="0"/>
        <v>0.5</v>
      </c>
      <c r="G15" s="46" t="s">
        <v>423</v>
      </c>
      <c r="H15" s="48"/>
    </row>
    <row r="16" ht="24" spans="1:8">
      <c r="A16" s="45" t="s">
        <v>448</v>
      </c>
      <c r="B16" s="46" t="s">
        <v>449</v>
      </c>
      <c r="C16" s="47" t="s">
        <v>450</v>
      </c>
      <c r="D16" s="46">
        <v>1</v>
      </c>
      <c r="E16" s="46">
        <v>0.5</v>
      </c>
      <c r="F16" s="46">
        <f t="shared" si="0"/>
        <v>0.5</v>
      </c>
      <c r="G16" s="46" t="s">
        <v>423</v>
      </c>
      <c r="H16" s="48"/>
    </row>
    <row r="17" ht="36" spans="1:8">
      <c r="A17" s="45" t="s">
        <v>451</v>
      </c>
      <c r="B17" s="46" t="s">
        <v>452</v>
      </c>
      <c r="C17" s="47" t="s">
        <v>453</v>
      </c>
      <c r="D17" s="46">
        <v>1</v>
      </c>
      <c r="E17" s="46">
        <v>0.5</v>
      </c>
      <c r="F17" s="46">
        <f t="shared" si="0"/>
        <v>0.5</v>
      </c>
      <c r="G17" s="46" t="s">
        <v>423</v>
      </c>
      <c r="H17" s="48"/>
    </row>
    <row r="18" ht="24" spans="1:8">
      <c r="A18" s="45" t="s">
        <v>454</v>
      </c>
      <c r="B18" s="46" t="s">
        <v>455</v>
      </c>
      <c r="C18" s="47" t="s">
        <v>456</v>
      </c>
      <c r="D18" s="46">
        <v>1</v>
      </c>
      <c r="E18" s="46">
        <v>1</v>
      </c>
      <c r="F18" s="46">
        <f t="shared" si="0"/>
        <v>1</v>
      </c>
      <c r="G18" s="46" t="s">
        <v>423</v>
      </c>
      <c r="H18" s="48"/>
    </row>
    <row r="19" ht="24" spans="1:8">
      <c r="A19" s="45" t="s">
        <v>457</v>
      </c>
      <c r="B19" s="46" t="s">
        <v>458</v>
      </c>
      <c r="C19" s="47" t="s">
        <v>459</v>
      </c>
      <c r="D19" s="46">
        <v>1</v>
      </c>
      <c r="E19" s="46">
        <v>1</v>
      </c>
      <c r="F19" s="46">
        <f t="shared" si="0"/>
        <v>1</v>
      </c>
      <c r="G19" s="46" t="s">
        <v>423</v>
      </c>
      <c r="H19" s="48"/>
    </row>
    <row r="20" ht="36" spans="1:8">
      <c r="A20" s="50">
        <v>3.2</v>
      </c>
      <c r="B20" s="44" t="s">
        <v>460</v>
      </c>
      <c r="C20" s="51"/>
      <c r="D20" s="44"/>
      <c r="E20" s="44"/>
      <c r="F20" s="44"/>
      <c r="G20" s="44"/>
      <c r="H20" s="42"/>
    </row>
    <row r="21" ht="132" spans="1:8">
      <c r="A21" s="45" t="s">
        <v>461</v>
      </c>
      <c r="B21" s="46" t="s">
        <v>462</v>
      </c>
      <c r="C21" s="47" t="s">
        <v>463</v>
      </c>
      <c r="D21" s="46">
        <v>2</v>
      </c>
      <c r="E21" s="46">
        <v>2</v>
      </c>
      <c r="F21" s="46">
        <f t="shared" ref="F21:F23" si="1">D21*E21</f>
        <v>4</v>
      </c>
      <c r="G21" s="46" t="s">
        <v>423</v>
      </c>
      <c r="H21" s="48"/>
    </row>
    <row r="22" ht="72" spans="1:8">
      <c r="A22" s="45" t="s">
        <v>464</v>
      </c>
      <c r="B22" s="46" t="s">
        <v>465</v>
      </c>
      <c r="C22" s="47" t="s">
        <v>466</v>
      </c>
      <c r="D22" s="46">
        <v>4</v>
      </c>
      <c r="E22" s="46">
        <v>1.5</v>
      </c>
      <c r="F22" s="46">
        <f t="shared" si="1"/>
        <v>6</v>
      </c>
      <c r="G22" s="46" t="s">
        <v>423</v>
      </c>
      <c r="H22" s="48"/>
    </row>
    <row r="23" ht="72" spans="1:8">
      <c r="A23" s="45" t="s">
        <v>467</v>
      </c>
      <c r="B23" s="46" t="s">
        <v>468</v>
      </c>
      <c r="C23" s="47" t="s">
        <v>469</v>
      </c>
      <c r="D23" s="46">
        <v>3</v>
      </c>
      <c r="E23" s="46">
        <v>2</v>
      </c>
      <c r="F23" s="46">
        <f t="shared" si="1"/>
        <v>6</v>
      </c>
      <c r="G23" s="46" t="s">
        <v>423</v>
      </c>
      <c r="H23" s="48"/>
    </row>
    <row r="24" ht="36" spans="1:8">
      <c r="A24" s="50">
        <v>3.3</v>
      </c>
      <c r="B24" s="44" t="s">
        <v>470</v>
      </c>
      <c r="C24" s="51"/>
      <c r="D24" s="44"/>
      <c r="E24" s="44"/>
      <c r="F24" s="44"/>
      <c r="G24" s="44"/>
      <c r="H24" s="42"/>
    </row>
    <row r="25" ht="36" spans="1:8">
      <c r="A25" s="45" t="s">
        <v>471</v>
      </c>
      <c r="B25" s="46" t="s">
        <v>472</v>
      </c>
      <c r="C25" s="47" t="s">
        <v>473</v>
      </c>
      <c r="D25" s="46">
        <v>1</v>
      </c>
      <c r="E25" s="46">
        <v>0.5</v>
      </c>
      <c r="F25" s="46">
        <f t="shared" ref="F25:F33" si="2">D25*E25</f>
        <v>0.5</v>
      </c>
      <c r="G25" s="46" t="s">
        <v>423</v>
      </c>
      <c r="H25" s="48"/>
    </row>
    <row r="26" ht="24" spans="1:8">
      <c r="A26" s="45" t="s">
        <v>474</v>
      </c>
      <c r="B26" s="46" t="s">
        <v>475</v>
      </c>
      <c r="C26" s="47" t="s">
        <v>476</v>
      </c>
      <c r="D26" s="46">
        <v>1</v>
      </c>
      <c r="E26" s="46">
        <v>0.5</v>
      </c>
      <c r="F26" s="46">
        <f t="shared" si="2"/>
        <v>0.5</v>
      </c>
      <c r="G26" s="46" t="s">
        <v>423</v>
      </c>
      <c r="H26" s="48"/>
    </row>
    <row r="27" ht="24" spans="1:8">
      <c r="A27" s="45" t="s">
        <v>477</v>
      </c>
      <c r="B27" s="46" t="s">
        <v>478</v>
      </c>
      <c r="C27" s="47" t="s">
        <v>479</v>
      </c>
      <c r="D27" s="46">
        <v>1</v>
      </c>
      <c r="E27" s="46">
        <v>0.5</v>
      </c>
      <c r="F27" s="46">
        <f t="shared" si="2"/>
        <v>0.5</v>
      </c>
      <c r="G27" s="46" t="s">
        <v>423</v>
      </c>
      <c r="H27" s="48"/>
    </row>
    <row r="28" ht="36" spans="1:8">
      <c r="A28" s="45" t="s">
        <v>480</v>
      </c>
      <c r="B28" s="46" t="s">
        <v>481</v>
      </c>
      <c r="C28" s="47" t="s">
        <v>482</v>
      </c>
      <c r="D28" s="46">
        <v>1</v>
      </c>
      <c r="E28" s="46">
        <v>0.5</v>
      </c>
      <c r="F28" s="46">
        <f t="shared" si="2"/>
        <v>0.5</v>
      </c>
      <c r="G28" s="46" t="s">
        <v>423</v>
      </c>
      <c r="H28" s="48"/>
    </row>
    <row r="29" ht="24" spans="1:8">
      <c r="A29" s="45" t="s">
        <v>483</v>
      </c>
      <c r="B29" s="46" t="s">
        <v>484</v>
      </c>
      <c r="C29" s="47" t="s">
        <v>485</v>
      </c>
      <c r="D29" s="46">
        <v>1</v>
      </c>
      <c r="E29" s="46">
        <v>0.5</v>
      </c>
      <c r="F29" s="46">
        <f t="shared" si="2"/>
        <v>0.5</v>
      </c>
      <c r="G29" s="46" t="s">
        <v>423</v>
      </c>
      <c r="H29" s="48"/>
    </row>
    <row r="30" ht="24" spans="1:8">
      <c r="A30" s="45" t="s">
        <v>486</v>
      </c>
      <c r="B30" s="46" t="s">
        <v>487</v>
      </c>
      <c r="C30" s="47" t="s">
        <v>488</v>
      </c>
      <c r="D30" s="46">
        <v>1</v>
      </c>
      <c r="E30" s="46">
        <v>0.5</v>
      </c>
      <c r="F30" s="46">
        <f t="shared" si="2"/>
        <v>0.5</v>
      </c>
      <c r="G30" s="46" t="s">
        <v>423</v>
      </c>
      <c r="H30" s="48"/>
    </row>
    <row r="31" ht="36" spans="1:8">
      <c r="A31" s="45" t="s">
        <v>489</v>
      </c>
      <c r="B31" s="46" t="s">
        <v>490</v>
      </c>
      <c r="C31" s="47" t="s">
        <v>491</v>
      </c>
      <c r="D31" s="46">
        <v>1</v>
      </c>
      <c r="E31" s="46">
        <v>0.5</v>
      </c>
      <c r="F31" s="46">
        <f t="shared" si="2"/>
        <v>0.5</v>
      </c>
      <c r="G31" s="46" t="s">
        <v>423</v>
      </c>
      <c r="H31" s="48"/>
    </row>
    <row r="32" ht="36" spans="1:8">
      <c r="A32" s="45" t="s">
        <v>492</v>
      </c>
      <c r="B32" s="46" t="s">
        <v>493</v>
      </c>
      <c r="C32" s="47" t="s">
        <v>494</v>
      </c>
      <c r="D32" s="46">
        <v>1</v>
      </c>
      <c r="E32" s="46">
        <v>0.5</v>
      </c>
      <c r="F32" s="46">
        <f t="shared" si="2"/>
        <v>0.5</v>
      </c>
      <c r="G32" s="46" t="s">
        <v>423</v>
      </c>
      <c r="H32" s="48"/>
    </row>
    <row r="33" ht="24" spans="1:8">
      <c r="A33" s="45" t="s">
        <v>495</v>
      </c>
      <c r="B33" s="46" t="s">
        <v>496</v>
      </c>
      <c r="C33" s="47" t="s">
        <v>497</v>
      </c>
      <c r="D33" s="46">
        <v>1</v>
      </c>
      <c r="E33" s="46">
        <v>0.5</v>
      </c>
      <c r="F33" s="46">
        <f t="shared" si="2"/>
        <v>0.5</v>
      </c>
      <c r="G33" s="46" t="s">
        <v>423</v>
      </c>
      <c r="H33" s="48"/>
    </row>
    <row r="34" ht="48" spans="1:8">
      <c r="A34" s="43">
        <v>3.4</v>
      </c>
      <c r="B34" s="44" t="s">
        <v>498</v>
      </c>
      <c r="C34" s="44"/>
      <c r="D34" s="44"/>
      <c r="E34" s="44"/>
      <c r="F34" s="44"/>
      <c r="G34" s="44"/>
      <c r="H34" s="42"/>
    </row>
    <row r="35" ht="48" spans="1:8">
      <c r="A35" s="45" t="s">
        <v>499</v>
      </c>
      <c r="B35" s="46" t="s">
        <v>500</v>
      </c>
      <c r="C35" s="47" t="s">
        <v>501</v>
      </c>
      <c r="D35" s="46">
        <v>1</v>
      </c>
      <c r="E35" s="46">
        <v>0.5</v>
      </c>
      <c r="F35" s="46">
        <f t="shared" ref="F35:F39" si="3">D35*E35</f>
        <v>0.5</v>
      </c>
      <c r="G35" s="46" t="s">
        <v>423</v>
      </c>
      <c r="H35" s="48"/>
    </row>
    <row r="36" ht="60" spans="1:8">
      <c r="A36" s="45" t="s">
        <v>502</v>
      </c>
      <c r="B36" s="46" t="s">
        <v>503</v>
      </c>
      <c r="C36" s="47" t="s">
        <v>504</v>
      </c>
      <c r="D36" s="46">
        <v>1</v>
      </c>
      <c r="E36" s="46">
        <v>1</v>
      </c>
      <c r="F36" s="46">
        <f t="shared" si="3"/>
        <v>1</v>
      </c>
      <c r="G36" s="46" t="s">
        <v>423</v>
      </c>
      <c r="H36" s="48"/>
    </row>
    <row r="37" ht="36" spans="1:8">
      <c r="A37" s="45" t="s">
        <v>505</v>
      </c>
      <c r="B37" s="46" t="s">
        <v>506</v>
      </c>
      <c r="C37" s="47" t="s">
        <v>507</v>
      </c>
      <c r="D37" s="46">
        <v>1</v>
      </c>
      <c r="E37" s="46">
        <v>1</v>
      </c>
      <c r="F37" s="46">
        <f t="shared" si="3"/>
        <v>1</v>
      </c>
      <c r="G37" s="46" t="s">
        <v>423</v>
      </c>
      <c r="H37" s="48"/>
    </row>
    <row r="38" ht="24" spans="1:8">
      <c r="A38" s="45" t="s">
        <v>508</v>
      </c>
      <c r="B38" s="46" t="s">
        <v>509</v>
      </c>
      <c r="C38" s="47" t="s">
        <v>510</v>
      </c>
      <c r="D38" s="46">
        <v>1</v>
      </c>
      <c r="E38" s="46">
        <v>0.5</v>
      </c>
      <c r="F38" s="46">
        <f t="shared" si="3"/>
        <v>0.5</v>
      </c>
      <c r="G38" s="46" t="s">
        <v>423</v>
      </c>
      <c r="H38" s="48"/>
    </row>
    <row r="39" ht="24" spans="1:8">
      <c r="A39" s="45" t="s">
        <v>511</v>
      </c>
      <c r="B39" s="46" t="s">
        <v>512</v>
      </c>
      <c r="C39" s="47" t="s">
        <v>513</v>
      </c>
      <c r="D39" s="46">
        <v>1</v>
      </c>
      <c r="E39" s="46">
        <v>1</v>
      </c>
      <c r="F39" s="46">
        <f t="shared" si="3"/>
        <v>1</v>
      </c>
      <c r="G39" s="46" t="s">
        <v>423</v>
      </c>
      <c r="H39" s="48"/>
    </row>
    <row r="40" ht="36" spans="1:8">
      <c r="A40" s="50">
        <v>3.5</v>
      </c>
      <c r="B40" s="44" t="s">
        <v>514</v>
      </c>
      <c r="C40" s="51"/>
      <c r="D40" s="44"/>
      <c r="E40" s="44"/>
      <c r="F40" s="44"/>
      <c r="G40" s="44"/>
      <c r="H40" s="42"/>
    </row>
    <row r="41" ht="24" spans="1:8">
      <c r="A41" s="45" t="s">
        <v>515</v>
      </c>
      <c r="B41" s="46" t="s">
        <v>516</v>
      </c>
      <c r="C41" s="47" t="s">
        <v>517</v>
      </c>
      <c r="D41" s="46">
        <v>1</v>
      </c>
      <c r="E41" s="46">
        <v>0.5</v>
      </c>
      <c r="F41" s="46">
        <f t="shared" ref="F41:F43" si="4">D41*E41</f>
        <v>0.5</v>
      </c>
      <c r="G41" s="46" t="s">
        <v>423</v>
      </c>
      <c r="H41" s="48"/>
    </row>
    <row r="42" ht="24" spans="1:8">
      <c r="A42" s="45" t="s">
        <v>518</v>
      </c>
      <c r="B42" s="46" t="s">
        <v>519</v>
      </c>
      <c r="C42" s="47" t="s">
        <v>520</v>
      </c>
      <c r="D42" s="46">
        <v>1</v>
      </c>
      <c r="E42" s="46">
        <v>0.5</v>
      </c>
      <c r="F42" s="46">
        <f t="shared" si="4"/>
        <v>0.5</v>
      </c>
      <c r="G42" s="46" t="s">
        <v>423</v>
      </c>
      <c r="H42" s="48"/>
    </row>
    <row r="43" ht="24" spans="1:8">
      <c r="A43" s="45" t="s">
        <v>521</v>
      </c>
      <c r="B43" s="46" t="s">
        <v>522</v>
      </c>
      <c r="C43" s="47" t="s">
        <v>523</v>
      </c>
      <c r="D43" s="46">
        <v>1</v>
      </c>
      <c r="E43" s="46">
        <v>0.5</v>
      </c>
      <c r="F43" s="46">
        <f t="shared" si="4"/>
        <v>0.5</v>
      </c>
      <c r="G43" s="46" t="s">
        <v>423</v>
      </c>
      <c r="H43" s="48"/>
    </row>
    <row r="44" ht="36" spans="1:8">
      <c r="A44" s="50">
        <v>3.6</v>
      </c>
      <c r="B44" s="44" t="s">
        <v>524</v>
      </c>
      <c r="C44" s="51"/>
      <c r="D44" s="44"/>
      <c r="E44" s="44"/>
      <c r="F44" s="44"/>
      <c r="G44" s="44"/>
      <c r="H44" s="42"/>
    </row>
    <row r="45" ht="24" spans="1:8">
      <c r="A45" s="45" t="s">
        <v>525</v>
      </c>
      <c r="B45" s="46" t="s">
        <v>503</v>
      </c>
      <c r="C45" s="47" t="s">
        <v>526</v>
      </c>
      <c r="D45" s="46">
        <v>2</v>
      </c>
      <c r="E45" s="46">
        <v>0.7</v>
      </c>
      <c r="F45" s="46">
        <f t="shared" ref="F45:F47" si="5">D45*E45</f>
        <v>1.4</v>
      </c>
      <c r="G45" s="46" t="s">
        <v>423</v>
      </c>
      <c r="H45" s="48"/>
    </row>
    <row r="46" ht="24" spans="1:8">
      <c r="A46" s="45" t="s">
        <v>527</v>
      </c>
      <c r="B46" s="46" t="s">
        <v>528</v>
      </c>
      <c r="C46" s="47" t="s">
        <v>529</v>
      </c>
      <c r="D46" s="46">
        <v>2</v>
      </c>
      <c r="E46" s="46">
        <v>0.7</v>
      </c>
      <c r="F46" s="46">
        <f t="shared" si="5"/>
        <v>1.4</v>
      </c>
      <c r="G46" s="46" t="s">
        <v>423</v>
      </c>
      <c r="H46" s="48"/>
    </row>
    <row r="47" ht="24" spans="1:8">
      <c r="A47" s="45" t="s">
        <v>530</v>
      </c>
      <c r="B47" s="46" t="s">
        <v>531</v>
      </c>
      <c r="C47" s="47" t="s">
        <v>532</v>
      </c>
      <c r="D47" s="46">
        <v>1</v>
      </c>
      <c r="E47" s="46">
        <v>1</v>
      </c>
      <c r="F47" s="46">
        <f t="shared" si="5"/>
        <v>1</v>
      </c>
      <c r="G47" s="46" t="s">
        <v>423</v>
      </c>
      <c r="H47" s="48"/>
    </row>
    <row r="48" spans="1:8">
      <c r="A48" s="52">
        <v>3.7</v>
      </c>
      <c r="B48" s="53" t="s">
        <v>533</v>
      </c>
      <c r="C48" s="51"/>
      <c r="D48" s="44"/>
      <c r="E48" s="44"/>
      <c r="F48" s="44"/>
      <c r="G48" s="44"/>
      <c r="H48" s="42"/>
    </row>
    <row r="49" ht="24" spans="1:8">
      <c r="A49" s="54" t="s">
        <v>534</v>
      </c>
      <c r="B49" s="49" t="s">
        <v>535</v>
      </c>
      <c r="C49" s="47" t="s">
        <v>536</v>
      </c>
      <c r="D49" s="46">
        <v>1</v>
      </c>
      <c r="E49" s="46">
        <v>1</v>
      </c>
      <c r="F49" s="46">
        <f t="shared" ref="F49:F54" si="6">D49*E49</f>
        <v>1</v>
      </c>
      <c r="G49" s="46" t="s">
        <v>423</v>
      </c>
      <c r="H49" s="48"/>
    </row>
    <row r="50" ht="24" spans="1:8">
      <c r="A50" s="54" t="s">
        <v>537</v>
      </c>
      <c r="B50" s="49" t="s">
        <v>538</v>
      </c>
      <c r="C50" s="47" t="s">
        <v>539</v>
      </c>
      <c r="D50" s="46">
        <v>1</v>
      </c>
      <c r="E50" s="46">
        <v>1</v>
      </c>
      <c r="F50" s="46">
        <f t="shared" si="6"/>
        <v>1</v>
      </c>
      <c r="G50" s="46" t="s">
        <v>423</v>
      </c>
      <c r="H50" s="48"/>
    </row>
    <row r="51" ht="24" spans="1:8">
      <c r="A51" s="54" t="s">
        <v>540</v>
      </c>
      <c r="B51" s="49" t="s">
        <v>541</v>
      </c>
      <c r="C51" s="47" t="s">
        <v>542</v>
      </c>
      <c r="D51" s="46">
        <v>1</v>
      </c>
      <c r="E51" s="46">
        <v>1</v>
      </c>
      <c r="F51" s="46">
        <f t="shared" si="6"/>
        <v>1</v>
      </c>
      <c r="G51" s="46" t="s">
        <v>423</v>
      </c>
      <c r="H51" s="48"/>
    </row>
    <row r="52" ht="24" spans="1:8">
      <c r="A52" s="54" t="s">
        <v>543</v>
      </c>
      <c r="B52" s="49" t="s">
        <v>544</v>
      </c>
      <c r="C52" s="47" t="s">
        <v>545</v>
      </c>
      <c r="D52" s="46">
        <v>1</v>
      </c>
      <c r="E52" s="46">
        <v>1</v>
      </c>
      <c r="F52" s="46">
        <f t="shared" si="6"/>
        <v>1</v>
      </c>
      <c r="G52" s="46" t="s">
        <v>423</v>
      </c>
      <c r="H52" s="48"/>
    </row>
    <row r="53" ht="24" spans="1:8">
      <c r="A53" s="54" t="s">
        <v>546</v>
      </c>
      <c r="B53" s="49" t="s">
        <v>547</v>
      </c>
      <c r="C53" s="47" t="s">
        <v>548</v>
      </c>
      <c r="D53" s="46">
        <v>1</v>
      </c>
      <c r="E53" s="46">
        <v>1</v>
      </c>
      <c r="F53" s="46">
        <f t="shared" si="6"/>
        <v>1</v>
      </c>
      <c r="G53" s="46" t="s">
        <v>423</v>
      </c>
      <c r="H53" s="48"/>
    </row>
    <row r="54" ht="24" spans="1:8">
      <c r="A54" s="54" t="s">
        <v>549</v>
      </c>
      <c r="B54" s="49" t="s">
        <v>490</v>
      </c>
      <c r="C54" s="47" t="s">
        <v>550</v>
      </c>
      <c r="D54" s="46">
        <v>1</v>
      </c>
      <c r="E54" s="46">
        <v>1</v>
      </c>
      <c r="F54" s="46">
        <f t="shared" si="6"/>
        <v>1</v>
      </c>
      <c r="G54" s="46" t="s">
        <v>423</v>
      </c>
      <c r="H54" s="48"/>
    </row>
    <row r="55" ht="24" spans="1:8">
      <c r="A55" s="43">
        <v>3.8</v>
      </c>
      <c r="B55" s="44" t="s">
        <v>551</v>
      </c>
      <c r="C55" s="44"/>
      <c r="D55" s="44"/>
      <c r="E55" s="44"/>
      <c r="F55" s="44"/>
      <c r="G55" s="44"/>
      <c r="H55" s="42"/>
    </row>
    <row r="56" ht="24" spans="1:8">
      <c r="A56" s="45" t="s">
        <v>552</v>
      </c>
      <c r="B56" s="46" t="s">
        <v>553</v>
      </c>
      <c r="C56" s="47" t="s">
        <v>554</v>
      </c>
      <c r="D56" s="46">
        <v>1</v>
      </c>
      <c r="E56" s="46">
        <v>1</v>
      </c>
      <c r="F56" s="46">
        <f t="shared" ref="F56:F63" si="7">D56*E56</f>
        <v>1</v>
      </c>
      <c r="G56" s="46" t="s">
        <v>423</v>
      </c>
      <c r="H56" s="48"/>
    </row>
    <row r="57" ht="60" spans="1:8">
      <c r="A57" s="45" t="s">
        <v>555</v>
      </c>
      <c r="B57" s="46" t="s">
        <v>556</v>
      </c>
      <c r="C57" s="47" t="s">
        <v>557</v>
      </c>
      <c r="D57" s="46">
        <v>1</v>
      </c>
      <c r="E57" s="46">
        <v>1</v>
      </c>
      <c r="F57" s="46">
        <f t="shared" si="7"/>
        <v>1</v>
      </c>
      <c r="G57" s="46" t="s">
        <v>423</v>
      </c>
      <c r="H57" s="48"/>
    </row>
    <row r="58" ht="24" spans="1:8">
      <c r="A58" s="45" t="s">
        <v>558</v>
      </c>
      <c r="B58" s="46" t="s">
        <v>559</v>
      </c>
      <c r="C58" s="47" t="s">
        <v>560</v>
      </c>
      <c r="D58" s="46">
        <v>1</v>
      </c>
      <c r="E58" s="46">
        <v>1</v>
      </c>
      <c r="F58" s="46">
        <f t="shared" si="7"/>
        <v>1</v>
      </c>
      <c r="G58" s="46" t="s">
        <v>423</v>
      </c>
      <c r="H58" s="48"/>
    </row>
    <row r="59" ht="48" spans="1:8">
      <c r="A59" s="45" t="s">
        <v>561</v>
      </c>
      <c r="B59" s="46" t="s">
        <v>562</v>
      </c>
      <c r="C59" s="47" t="s">
        <v>563</v>
      </c>
      <c r="D59" s="46">
        <v>1</v>
      </c>
      <c r="E59" s="46">
        <v>1</v>
      </c>
      <c r="F59" s="46">
        <f t="shared" si="7"/>
        <v>1</v>
      </c>
      <c r="G59" s="46" t="s">
        <v>423</v>
      </c>
      <c r="H59" s="48"/>
    </row>
    <row r="60" ht="24" spans="1:8">
      <c r="A60" s="45" t="s">
        <v>564</v>
      </c>
      <c r="B60" s="46" t="s">
        <v>509</v>
      </c>
      <c r="C60" s="47" t="s">
        <v>565</v>
      </c>
      <c r="D60" s="46">
        <v>1</v>
      </c>
      <c r="E60" s="46">
        <v>0.8</v>
      </c>
      <c r="F60" s="46">
        <f t="shared" si="7"/>
        <v>0.8</v>
      </c>
      <c r="G60" s="46" t="s">
        <v>423</v>
      </c>
      <c r="H60" s="48"/>
    </row>
    <row r="61" ht="24" spans="1:8">
      <c r="A61" s="45" t="s">
        <v>566</v>
      </c>
      <c r="B61" s="46" t="s">
        <v>567</v>
      </c>
      <c r="C61" s="47" t="s">
        <v>568</v>
      </c>
      <c r="D61" s="46">
        <v>1</v>
      </c>
      <c r="E61" s="46">
        <v>0.8</v>
      </c>
      <c r="F61" s="46">
        <f t="shared" si="7"/>
        <v>0.8</v>
      </c>
      <c r="G61" s="46" t="s">
        <v>423</v>
      </c>
      <c r="H61" s="48"/>
    </row>
    <row r="62" ht="36" spans="1:8">
      <c r="A62" s="45" t="s">
        <v>569</v>
      </c>
      <c r="B62" s="46" t="s">
        <v>570</v>
      </c>
      <c r="C62" s="47" t="s">
        <v>571</v>
      </c>
      <c r="D62" s="46">
        <v>1</v>
      </c>
      <c r="E62" s="46">
        <v>0.8</v>
      </c>
      <c r="F62" s="46">
        <f t="shared" si="7"/>
        <v>0.8</v>
      </c>
      <c r="G62" s="46" t="s">
        <v>423</v>
      </c>
      <c r="H62" s="48"/>
    </row>
    <row r="63" ht="24" spans="1:8">
      <c r="A63" s="45" t="s">
        <v>572</v>
      </c>
      <c r="B63" s="46" t="s">
        <v>573</v>
      </c>
      <c r="C63" s="47" t="s">
        <v>574</v>
      </c>
      <c r="D63" s="46">
        <v>1</v>
      </c>
      <c r="E63" s="46">
        <v>1</v>
      </c>
      <c r="F63" s="46">
        <f t="shared" si="7"/>
        <v>1</v>
      </c>
      <c r="G63" s="46" t="s">
        <v>423</v>
      </c>
      <c r="H63" s="48"/>
    </row>
    <row r="64" ht="36" spans="1:8">
      <c r="A64" s="50">
        <v>3.9</v>
      </c>
      <c r="B64" s="44" t="s">
        <v>575</v>
      </c>
      <c r="C64" s="51"/>
      <c r="D64" s="44"/>
      <c r="E64" s="44"/>
      <c r="F64" s="44"/>
      <c r="G64" s="44"/>
      <c r="H64" s="42"/>
    </row>
    <row r="65" ht="24" spans="1:8">
      <c r="A65" s="54" t="s">
        <v>576</v>
      </c>
      <c r="B65" s="49" t="s">
        <v>577</v>
      </c>
      <c r="C65" s="47" t="s">
        <v>578</v>
      </c>
      <c r="D65" s="46">
        <v>1</v>
      </c>
      <c r="E65" s="46">
        <v>1</v>
      </c>
      <c r="F65" s="46">
        <f t="shared" ref="F65:F68" si="8">D65*E65</f>
        <v>1</v>
      </c>
      <c r="G65" s="46" t="s">
        <v>423</v>
      </c>
      <c r="H65" s="48"/>
    </row>
    <row r="66" ht="24" spans="1:8">
      <c r="A66" s="54" t="s">
        <v>579</v>
      </c>
      <c r="B66" s="49" t="s">
        <v>580</v>
      </c>
      <c r="C66" s="47" t="s">
        <v>581</v>
      </c>
      <c r="D66" s="46">
        <v>1</v>
      </c>
      <c r="E66" s="46">
        <v>0.5</v>
      </c>
      <c r="F66" s="46">
        <f t="shared" si="8"/>
        <v>0.5</v>
      </c>
      <c r="G66" s="46" t="s">
        <v>423</v>
      </c>
      <c r="H66" s="48"/>
    </row>
    <row r="67" ht="24" spans="1:8">
      <c r="A67" s="54" t="s">
        <v>582</v>
      </c>
      <c r="B67" s="49" t="s">
        <v>583</v>
      </c>
      <c r="C67" s="47" t="s">
        <v>584</v>
      </c>
      <c r="D67" s="46">
        <v>1</v>
      </c>
      <c r="E67" s="46">
        <v>0.5</v>
      </c>
      <c r="F67" s="46">
        <f t="shared" si="8"/>
        <v>0.5</v>
      </c>
      <c r="G67" s="46" t="s">
        <v>423</v>
      </c>
      <c r="H67" s="48"/>
    </row>
    <row r="68" ht="24" spans="1:8">
      <c r="A68" s="54" t="s">
        <v>585</v>
      </c>
      <c r="B68" s="49" t="s">
        <v>586</v>
      </c>
      <c r="C68" s="47" t="s">
        <v>587</v>
      </c>
      <c r="D68" s="46">
        <v>1</v>
      </c>
      <c r="E68" s="46">
        <v>0.5</v>
      </c>
      <c r="F68" s="46">
        <f t="shared" si="8"/>
        <v>0.5</v>
      </c>
      <c r="G68" s="46" t="s">
        <v>423</v>
      </c>
      <c r="H68" s="48"/>
    </row>
    <row r="69" spans="1:8">
      <c r="A69" s="52" t="s">
        <v>588</v>
      </c>
      <c r="B69" s="53" t="s">
        <v>589</v>
      </c>
      <c r="C69" s="51"/>
      <c r="D69" s="44"/>
      <c r="E69" s="44"/>
      <c r="F69" s="44"/>
      <c r="G69" s="44"/>
      <c r="H69" s="42"/>
    </row>
    <row r="70" ht="96" spans="1:8">
      <c r="A70" s="49" t="s">
        <v>590</v>
      </c>
      <c r="B70" s="49" t="s">
        <v>591</v>
      </c>
      <c r="C70" s="47" t="s">
        <v>592</v>
      </c>
      <c r="D70" s="46">
        <v>2</v>
      </c>
      <c r="E70" s="46">
        <v>0.7</v>
      </c>
      <c r="F70" s="46">
        <f t="shared" ref="F70:F85" si="9">D70*E70</f>
        <v>1.4</v>
      </c>
      <c r="G70" s="46" t="s">
        <v>423</v>
      </c>
      <c r="H70" s="48"/>
    </row>
    <row r="71" ht="24" spans="1:8">
      <c r="A71" s="49" t="s">
        <v>593</v>
      </c>
      <c r="B71" s="49" t="s">
        <v>594</v>
      </c>
      <c r="C71" s="47" t="s">
        <v>595</v>
      </c>
      <c r="D71" s="46">
        <v>2</v>
      </c>
      <c r="E71" s="46">
        <v>0.7</v>
      </c>
      <c r="F71" s="46">
        <f t="shared" si="9"/>
        <v>1.4</v>
      </c>
      <c r="G71" s="46" t="s">
        <v>423</v>
      </c>
      <c r="H71" s="48"/>
    </row>
    <row r="72" ht="48" spans="1:8">
      <c r="A72" s="49" t="s">
        <v>596</v>
      </c>
      <c r="B72" s="49" t="s">
        <v>597</v>
      </c>
      <c r="C72" s="47" t="s">
        <v>598</v>
      </c>
      <c r="D72" s="46">
        <v>2</v>
      </c>
      <c r="E72" s="46">
        <v>0.7</v>
      </c>
      <c r="F72" s="46">
        <f t="shared" si="9"/>
        <v>1.4</v>
      </c>
      <c r="G72" s="46" t="s">
        <v>423</v>
      </c>
      <c r="H72" s="48"/>
    </row>
    <row r="73" ht="36" spans="1:8">
      <c r="A73" s="49" t="s">
        <v>599</v>
      </c>
      <c r="B73" s="49" t="s">
        <v>600</v>
      </c>
      <c r="C73" s="47" t="s">
        <v>601</v>
      </c>
      <c r="D73" s="46">
        <v>2</v>
      </c>
      <c r="E73" s="46">
        <v>0.7</v>
      </c>
      <c r="F73" s="46">
        <f t="shared" si="9"/>
        <v>1.4</v>
      </c>
      <c r="G73" s="46" t="s">
        <v>423</v>
      </c>
      <c r="H73" s="48"/>
    </row>
    <row r="74" ht="60" spans="1:8">
      <c r="A74" s="49" t="s">
        <v>602</v>
      </c>
      <c r="B74" s="49" t="s">
        <v>603</v>
      </c>
      <c r="C74" s="47" t="s">
        <v>604</v>
      </c>
      <c r="D74" s="46">
        <v>2</v>
      </c>
      <c r="E74" s="46">
        <v>0.7</v>
      </c>
      <c r="F74" s="46">
        <f t="shared" si="9"/>
        <v>1.4</v>
      </c>
      <c r="G74" s="46" t="s">
        <v>423</v>
      </c>
      <c r="H74" s="48"/>
    </row>
    <row r="75" ht="72" spans="1:8">
      <c r="A75" s="49" t="s">
        <v>605</v>
      </c>
      <c r="B75" s="46" t="s">
        <v>606</v>
      </c>
      <c r="C75" s="47" t="s">
        <v>607</v>
      </c>
      <c r="D75" s="46">
        <v>2</v>
      </c>
      <c r="E75" s="46">
        <v>0.7</v>
      </c>
      <c r="F75" s="46">
        <f t="shared" si="9"/>
        <v>1.4</v>
      </c>
      <c r="G75" s="46" t="s">
        <v>423</v>
      </c>
      <c r="H75" s="48"/>
    </row>
    <row r="76" ht="60" spans="1:8">
      <c r="A76" s="49" t="s">
        <v>608</v>
      </c>
      <c r="B76" s="46" t="s">
        <v>609</v>
      </c>
      <c r="C76" s="47" t="s">
        <v>610</v>
      </c>
      <c r="D76" s="46">
        <v>2</v>
      </c>
      <c r="E76" s="46">
        <v>0.7</v>
      </c>
      <c r="F76" s="46">
        <f t="shared" si="9"/>
        <v>1.4</v>
      </c>
      <c r="G76" s="46" t="s">
        <v>423</v>
      </c>
      <c r="H76" s="48"/>
    </row>
    <row r="77" ht="96" spans="1:8">
      <c r="A77" s="49" t="s">
        <v>611</v>
      </c>
      <c r="B77" s="46" t="s">
        <v>612</v>
      </c>
      <c r="C77" s="47" t="s">
        <v>613</v>
      </c>
      <c r="D77" s="46">
        <v>2</v>
      </c>
      <c r="E77" s="46">
        <v>0.7</v>
      </c>
      <c r="F77" s="46">
        <f t="shared" si="9"/>
        <v>1.4</v>
      </c>
      <c r="G77" s="46" t="s">
        <v>423</v>
      </c>
      <c r="H77" s="48"/>
    </row>
    <row r="78" ht="72" spans="1:8">
      <c r="A78" s="49" t="s">
        <v>614</v>
      </c>
      <c r="B78" s="46" t="s">
        <v>615</v>
      </c>
      <c r="C78" s="47" t="s">
        <v>616</v>
      </c>
      <c r="D78" s="46">
        <v>2</v>
      </c>
      <c r="E78" s="46">
        <v>0.7</v>
      </c>
      <c r="F78" s="46">
        <f t="shared" si="9"/>
        <v>1.4</v>
      </c>
      <c r="G78" s="46" t="s">
        <v>423</v>
      </c>
      <c r="H78" s="48"/>
    </row>
    <row r="79" ht="24" spans="1:8">
      <c r="A79" s="49" t="s">
        <v>617</v>
      </c>
      <c r="B79" s="46" t="s">
        <v>618</v>
      </c>
      <c r="C79" s="47" t="s">
        <v>619</v>
      </c>
      <c r="D79" s="46">
        <v>2</v>
      </c>
      <c r="E79" s="46">
        <v>0.7</v>
      </c>
      <c r="F79" s="46">
        <f t="shared" si="9"/>
        <v>1.4</v>
      </c>
      <c r="G79" s="46" t="s">
        <v>423</v>
      </c>
      <c r="H79" s="48"/>
    </row>
    <row r="80" ht="48" spans="1:8">
      <c r="A80" s="49" t="s">
        <v>620</v>
      </c>
      <c r="B80" s="46" t="s">
        <v>621</v>
      </c>
      <c r="C80" s="47" t="s">
        <v>622</v>
      </c>
      <c r="D80" s="46">
        <v>2</v>
      </c>
      <c r="E80" s="46">
        <v>0.7</v>
      </c>
      <c r="F80" s="46">
        <f t="shared" si="9"/>
        <v>1.4</v>
      </c>
      <c r="G80" s="46" t="s">
        <v>423</v>
      </c>
      <c r="H80" s="48"/>
    </row>
    <row r="81" ht="60" spans="1:8">
      <c r="A81" s="49" t="s">
        <v>623</v>
      </c>
      <c r="B81" s="46" t="s">
        <v>624</v>
      </c>
      <c r="C81" s="47" t="s">
        <v>625</v>
      </c>
      <c r="D81" s="46">
        <v>2</v>
      </c>
      <c r="E81" s="46">
        <v>0.7</v>
      </c>
      <c r="F81" s="46">
        <f t="shared" si="9"/>
        <v>1.4</v>
      </c>
      <c r="G81" s="46" t="s">
        <v>423</v>
      </c>
      <c r="H81" s="48"/>
    </row>
    <row r="82" ht="72" spans="1:8">
      <c r="A82" s="49" t="s">
        <v>626</v>
      </c>
      <c r="B82" s="46" t="s">
        <v>627</v>
      </c>
      <c r="C82" s="47" t="s">
        <v>628</v>
      </c>
      <c r="D82" s="46">
        <v>2</v>
      </c>
      <c r="E82" s="46">
        <v>0.7</v>
      </c>
      <c r="F82" s="46">
        <f t="shared" si="9"/>
        <v>1.4</v>
      </c>
      <c r="G82" s="46" t="s">
        <v>423</v>
      </c>
      <c r="H82" s="48"/>
    </row>
    <row r="83" ht="36" spans="1:8">
      <c r="A83" s="49" t="s">
        <v>629</v>
      </c>
      <c r="B83" s="46" t="s">
        <v>630</v>
      </c>
      <c r="C83" s="47" t="s">
        <v>631</v>
      </c>
      <c r="D83" s="46">
        <v>2</v>
      </c>
      <c r="E83" s="46">
        <v>0.7</v>
      </c>
      <c r="F83" s="46">
        <f t="shared" si="9"/>
        <v>1.4</v>
      </c>
      <c r="G83" s="46" t="s">
        <v>423</v>
      </c>
      <c r="H83" s="48"/>
    </row>
    <row r="84" ht="60" spans="1:8">
      <c r="A84" s="49" t="s">
        <v>632</v>
      </c>
      <c r="B84" s="46" t="s">
        <v>633</v>
      </c>
      <c r="C84" s="47" t="s">
        <v>634</v>
      </c>
      <c r="D84" s="46">
        <v>2</v>
      </c>
      <c r="E84" s="46">
        <v>0.7</v>
      </c>
      <c r="F84" s="46">
        <f t="shared" si="9"/>
        <v>1.4</v>
      </c>
      <c r="G84" s="46" t="s">
        <v>423</v>
      </c>
      <c r="H84" s="48"/>
    </row>
    <row r="85" ht="24" spans="1:8">
      <c r="A85" s="49" t="s">
        <v>635</v>
      </c>
      <c r="B85" s="46" t="s">
        <v>636</v>
      </c>
      <c r="C85" s="47" t="s">
        <v>637</v>
      </c>
      <c r="D85" s="46">
        <v>2</v>
      </c>
      <c r="E85" s="46">
        <v>0.7</v>
      </c>
      <c r="F85" s="46">
        <f t="shared" si="9"/>
        <v>1.4</v>
      </c>
      <c r="G85" s="46" t="s">
        <v>423</v>
      </c>
      <c r="H85" s="48"/>
    </row>
    <row r="86" spans="1:8">
      <c r="A86" s="53">
        <v>3.11</v>
      </c>
      <c r="B86" s="44" t="s">
        <v>638</v>
      </c>
      <c r="C86" s="51"/>
      <c r="D86" s="44"/>
      <c r="E86" s="44"/>
      <c r="F86" s="44"/>
      <c r="G86" s="44"/>
      <c r="H86" s="42"/>
    </row>
    <row r="87" ht="24" spans="1:8">
      <c r="A87" s="46" t="s">
        <v>639</v>
      </c>
      <c r="B87" s="46" t="s">
        <v>640</v>
      </c>
      <c r="C87" s="47" t="s">
        <v>641</v>
      </c>
      <c r="D87" s="46">
        <v>1</v>
      </c>
      <c r="E87" s="46">
        <v>1</v>
      </c>
      <c r="F87" s="46">
        <f t="shared" ref="F87:F90" si="10">D87*E87</f>
        <v>1</v>
      </c>
      <c r="G87" s="46" t="s">
        <v>423</v>
      </c>
      <c r="H87" s="48"/>
    </row>
    <row r="88" ht="132" spans="1:8">
      <c r="A88" s="46" t="s">
        <v>642</v>
      </c>
      <c r="B88" s="46" t="s">
        <v>643</v>
      </c>
      <c r="C88" s="47" t="s">
        <v>644</v>
      </c>
      <c r="D88" s="46">
        <v>1</v>
      </c>
      <c r="E88" s="46">
        <v>1</v>
      </c>
      <c r="F88" s="46">
        <f t="shared" si="10"/>
        <v>1</v>
      </c>
      <c r="G88" s="46" t="s">
        <v>423</v>
      </c>
      <c r="H88" s="48"/>
    </row>
    <row r="89" ht="120" spans="1:8">
      <c r="A89" s="46" t="s">
        <v>645</v>
      </c>
      <c r="B89" s="46" t="s">
        <v>646</v>
      </c>
      <c r="C89" s="47" t="s">
        <v>647</v>
      </c>
      <c r="D89" s="46">
        <v>1</v>
      </c>
      <c r="E89" s="46">
        <v>1</v>
      </c>
      <c r="F89" s="46">
        <f t="shared" si="10"/>
        <v>1</v>
      </c>
      <c r="G89" s="46" t="s">
        <v>423</v>
      </c>
      <c r="H89" s="48"/>
    </row>
    <row r="90" ht="60" spans="1:8">
      <c r="A90" s="46" t="s">
        <v>648</v>
      </c>
      <c r="B90" s="46" t="s">
        <v>649</v>
      </c>
      <c r="C90" s="47" t="s">
        <v>650</v>
      </c>
      <c r="D90" s="46">
        <v>1</v>
      </c>
      <c r="E90" s="46">
        <v>1</v>
      </c>
      <c r="F90" s="46">
        <f t="shared" si="10"/>
        <v>1</v>
      </c>
      <c r="G90" s="46" t="s">
        <v>423</v>
      </c>
      <c r="H90" s="48"/>
    </row>
    <row r="91" spans="1:8">
      <c r="A91" s="43" t="s">
        <v>22</v>
      </c>
      <c r="B91" s="44" t="s">
        <v>651</v>
      </c>
      <c r="C91" s="44"/>
      <c r="D91" s="44"/>
      <c r="E91" s="44"/>
      <c r="F91" s="44"/>
      <c r="G91" s="44"/>
      <c r="H91" s="42"/>
    </row>
    <row r="92" ht="36" spans="1:8">
      <c r="A92" s="54" t="s">
        <v>136</v>
      </c>
      <c r="B92" s="49" t="s">
        <v>652</v>
      </c>
      <c r="C92" s="47" t="s">
        <v>653</v>
      </c>
      <c r="D92" s="49">
        <v>1</v>
      </c>
      <c r="E92" s="49"/>
      <c r="F92" s="49"/>
      <c r="G92" s="49" t="s">
        <v>76</v>
      </c>
      <c r="H92" s="48"/>
    </row>
    <row r="93" ht="24" spans="1:8">
      <c r="A93" s="54" t="s">
        <v>139</v>
      </c>
      <c r="B93" s="49" t="s">
        <v>654</v>
      </c>
      <c r="C93" s="47" t="s">
        <v>655</v>
      </c>
      <c r="D93" s="49">
        <v>1</v>
      </c>
      <c r="E93" s="49"/>
      <c r="F93" s="49"/>
      <c r="G93" s="49" t="s">
        <v>76</v>
      </c>
      <c r="H93" s="48"/>
    </row>
    <row r="94" ht="24" spans="1:8">
      <c r="A94" s="54" t="s">
        <v>142</v>
      </c>
      <c r="B94" s="46" t="s">
        <v>656</v>
      </c>
      <c r="C94" s="47" t="s">
        <v>657</v>
      </c>
      <c r="D94" s="49">
        <v>1</v>
      </c>
      <c r="E94" s="49"/>
      <c r="F94" s="49"/>
      <c r="G94" s="49" t="s">
        <v>76</v>
      </c>
      <c r="H94" s="48"/>
    </row>
    <row r="95" ht="24" spans="1:8">
      <c r="A95" s="54" t="s">
        <v>658</v>
      </c>
      <c r="B95" s="46" t="s">
        <v>659</v>
      </c>
      <c r="C95" s="47" t="s">
        <v>660</v>
      </c>
      <c r="D95" s="49">
        <v>1</v>
      </c>
      <c r="E95" s="49"/>
      <c r="F95" s="49"/>
      <c r="G95" s="49" t="s">
        <v>76</v>
      </c>
      <c r="H95" s="48"/>
    </row>
    <row r="96" ht="24" spans="1:8">
      <c r="A96" s="54" t="s">
        <v>661</v>
      </c>
      <c r="B96" s="46" t="s">
        <v>662</v>
      </c>
      <c r="C96" s="47" t="s">
        <v>657</v>
      </c>
      <c r="D96" s="49">
        <v>1</v>
      </c>
      <c r="E96" s="49"/>
      <c r="F96" s="49"/>
      <c r="G96" s="49" t="s">
        <v>76</v>
      </c>
      <c r="H96" s="48"/>
    </row>
    <row r="97" ht="24" spans="1:8">
      <c r="A97" s="54" t="s">
        <v>663</v>
      </c>
      <c r="B97" s="49" t="s">
        <v>664</v>
      </c>
      <c r="C97" s="47" t="s">
        <v>665</v>
      </c>
      <c r="D97" s="49">
        <v>1</v>
      </c>
      <c r="E97" s="49"/>
      <c r="F97" s="49"/>
      <c r="G97" s="49" t="s">
        <v>76</v>
      </c>
      <c r="H97" s="48"/>
    </row>
    <row r="98" ht="24" spans="1:8">
      <c r="A98" s="54" t="s">
        <v>666</v>
      </c>
      <c r="B98" s="49" t="s">
        <v>667</v>
      </c>
      <c r="C98" s="47" t="s">
        <v>668</v>
      </c>
      <c r="D98" s="49">
        <v>1</v>
      </c>
      <c r="E98" s="49"/>
      <c r="F98" s="49"/>
      <c r="G98" s="49" t="s">
        <v>76</v>
      </c>
      <c r="H98" s="48"/>
    </row>
    <row r="99" ht="84" spans="1:8">
      <c r="A99" s="54" t="s">
        <v>669</v>
      </c>
      <c r="B99" s="49" t="s">
        <v>670</v>
      </c>
      <c r="C99" s="47" t="s">
        <v>671</v>
      </c>
      <c r="D99" s="49">
        <v>1</v>
      </c>
      <c r="E99" s="49"/>
      <c r="F99" s="49"/>
      <c r="G99" s="49" t="s">
        <v>76</v>
      </c>
      <c r="H99" s="48"/>
    </row>
    <row r="100" ht="84" spans="1:8">
      <c r="A100" s="54" t="s">
        <v>672</v>
      </c>
      <c r="B100" s="49" t="s">
        <v>673</v>
      </c>
      <c r="C100" s="47" t="s">
        <v>674</v>
      </c>
      <c r="D100" s="49">
        <v>1</v>
      </c>
      <c r="E100" s="49"/>
      <c r="F100" s="49"/>
      <c r="G100" s="49" t="s">
        <v>76</v>
      </c>
      <c r="H100" s="48"/>
    </row>
    <row r="101" ht="84" spans="1:8">
      <c r="A101" s="54" t="s">
        <v>675</v>
      </c>
      <c r="B101" s="49" t="s">
        <v>676</v>
      </c>
      <c r="C101" s="47" t="s">
        <v>677</v>
      </c>
      <c r="D101" s="49">
        <v>1</v>
      </c>
      <c r="E101" s="49"/>
      <c r="F101" s="49"/>
      <c r="G101" s="49" t="s">
        <v>76</v>
      </c>
      <c r="H101" s="48"/>
    </row>
    <row r="102" ht="36" spans="1:8">
      <c r="A102" s="52" t="s">
        <v>145</v>
      </c>
      <c r="B102" s="55" t="s">
        <v>678</v>
      </c>
      <c r="C102" s="56" t="s">
        <v>679</v>
      </c>
      <c r="D102" s="55">
        <v>2</v>
      </c>
      <c r="E102" s="55">
        <v>2</v>
      </c>
      <c r="F102" s="55">
        <f>D102*E102</f>
        <v>4</v>
      </c>
      <c r="G102" s="55" t="s">
        <v>680</v>
      </c>
      <c r="H102" s="42"/>
    </row>
    <row r="103" ht="24" spans="1:8">
      <c r="A103" s="52" t="s">
        <v>150</v>
      </c>
      <c r="B103" s="55" t="s">
        <v>681</v>
      </c>
      <c r="C103" s="56" t="s">
        <v>682</v>
      </c>
      <c r="D103" s="55">
        <v>1</v>
      </c>
      <c r="E103" s="55">
        <v>1</v>
      </c>
      <c r="F103" s="55">
        <f>D103*E103</f>
        <v>1</v>
      </c>
      <c r="G103" s="55" t="s">
        <v>683</v>
      </c>
      <c r="H103" s="42"/>
    </row>
  </sheetData>
  <mergeCells count="10">
    <mergeCell ref="D92:F92"/>
    <mergeCell ref="D93:F93"/>
    <mergeCell ref="D94:F94"/>
    <mergeCell ref="D95:F95"/>
    <mergeCell ref="D96:F96"/>
    <mergeCell ref="D97:F97"/>
    <mergeCell ref="D98:F98"/>
    <mergeCell ref="D99:F99"/>
    <mergeCell ref="D100:F100"/>
    <mergeCell ref="D101:F101"/>
  </mergeCells>
  <conditionalFormatting sqref="B3">
    <cfRule type="expression" dxfId="3" priority="6">
      <formula>#REF!="I期"</formula>
    </cfRule>
    <cfRule type="expression" dxfId="4" priority="5">
      <formula>#REF!="II期"</formula>
    </cfRule>
    <cfRule type="expression" dxfId="0" priority="4">
      <formula>#REF!="III期"</formula>
    </cfRule>
  </conditionalFormatting>
  <conditionalFormatting sqref="B4">
    <cfRule type="expression" dxfId="3" priority="3">
      <formula>#REF!="I期"</formula>
    </cfRule>
    <cfRule type="expression" dxfId="4" priority="2">
      <formula>#REF!="II期"</formula>
    </cfRule>
    <cfRule type="expression" dxfId="0" priority="1">
      <formula>#REF!="III期"</formula>
    </cfRule>
  </conditionalFormatting>
  <conditionalFormatting sqref="B6">
    <cfRule type="expression" dxfId="3" priority="9">
      <formula>#REF!="I期"</formula>
    </cfRule>
    <cfRule type="expression" dxfId="4" priority="8">
      <formula>#REF!="II期"</formula>
    </cfRule>
    <cfRule type="expression" dxfId="0" priority="7">
      <formula>#REF!="III期"</formula>
    </cfRule>
  </conditionalFormatting>
  <conditionalFormatting sqref="C6:G6">
    <cfRule type="expression" dxfId="3" priority="21">
      <formula>#REF!="I期"</formula>
    </cfRule>
    <cfRule type="expression" dxfId="4" priority="20">
      <formula>#REF!="II期"</formula>
    </cfRule>
    <cfRule type="expression" dxfId="0" priority="19">
      <formula>#REF!="III期"</formula>
    </cfRule>
  </conditionalFormatting>
  <conditionalFormatting sqref="B34:G34">
    <cfRule type="expression" dxfId="3" priority="18">
      <formula>#REF!="I期"</formula>
    </cfRule>
    <cfRule type="expression" dxfId="4" priority="17">
      <formula>#REF!="II期"</formula>
    </cfRule>
    <cfRule type="expression" dxfId="0" priority="16">
      <formula>#REF!="III期"</formula>
    </cfRule>
  </conditionalFormatting>
  <conditionalFormatting sqref="B55:G55">
    <cfRule type="expression" dxfId="3" priority="15">
      <formula>#REF!="I期"</formula>
    </cfRule>
    <cfRule type="expression" dxfId="4" priority="14">
      <formula>#REF!="II期"</formula>
    </cfRule>
    <cfRule type="expression" dxfId="0" priority="13">
      <formula>#REF!="III期"</formula>
    </cfRule>
  </conditionalFormatting>
  <conditionalFormatting sqref="B91:G91">
    <cfRule type="expression" dxfId="3" priority="12">
      <formula>#REF!="I期"</formula>
    </cfRule>
    <cfRule type="expression" dxfId="4" priority="11">
      <formula>#REF!="II期"</formula>
    </cfRule>
    <cfRule type="expression" dxfId="0" priority="10">
      <formula>#REF!="III期"</formula>
    </cfRule>
  </conditionalFormatting>
  <conditionalFormatting sqref="B5 C3:G5">
    <cfRule type="expression" dxfId="3" priority="24">
      <formula>#REF!="I期"</formula>
    </cfRule>
    <cfRule type="expression" dxfId="4" priority="23">
      <formula>#REF!="II期"</formula>
    </cfRule>
    <cfRule type="expression" dxfId="0" priority="22">
      <formula>#REF!="III期"</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03_5G专网建设（去掉）</vt:lpstr>
      <vt:lpstr>01网络建设-2</vt:lpstr>
      <vt:lpstr>04_数据中心建设（四分之一）</vt:lpstr>
      <vt:lpstr>04信息安全体系和商业密码应用建设</vt:lpstr>
      <vt:lpstr>05_智能化配套建设（价格降低）</vt:lpstr>
      <vt:lpstr>信息发布</vt:lpstr>
      <vt:lpstr>二次分诊</vt:lpstr>
      <vt:lpstr>ICU探视设备</vt:lpstr>
      <vt:lpstr>智慧后勤管理系统</vt:lpstr>
      <vt:lpstr>会议室系统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沈永恬</dc:creator>
  <cp:lastModifiedBy>rrrad</cp:lastModifiedBy>
  <dcterms:created xsi:type="dcterms:W3CDTF">2015-06-07T10:19:00Z</dcterms:created>
  <dcterms:modified xsi:type="dcterms:W3CDTF">2025-09-30T04:31:00Z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871B9777ADE542418494216898D0F580</vt:lpwstr>
  </property>
  <property fmtid="{D5CDD505-2E9C-101B-9397-08002B2CF9AE}" pid="3" name="KSOProductBuildVer">
    <vt:lpwstr>2052-11.8.2.12094</vt:lpwstr>
  </property>
</Properties>
</file>